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3995" windowHeight="7935" activeTab="7"/>
  </bookViews>
  <sheets>
    <sheet name="Tabela 7" sheetId="1" r:id="rId1"/>
    <sheet name="Gráfico 3" sheetId="2" r:id="rId2"/>
    <sheet name="Gráfico 2" sheetId="3" r:id="rId3"/>
    <sheet name="Tabela 6" sheetId="4" r:id="rId4"/>
    <sheet name="Tabela 5" sheetId="5" r:id="rId5"/>
    <sheet name="Grafico 1" sheetId="6" r:id="rId6"/>
    <sheet name="Tabela 4c" sheetId="7" r:id="rId7"/>
    <sheet name="Tabela 4b" sheetId="8" r:id="rId8"/>
    <sheet name="Tabela 4a" sheetId="9" r:id="rId9"/>
    <sheet name="Tabela 3" sheetId="10" r:id="rId10"/>
    <sheet name="Tabela 2" sheetId="11" r:id="rId11"/>
    <sheet name="Tabela 1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11">'Tabela 1'!$B$2:$F$11</definedName>
    <definedName name="_xlnm.Print_Area" localSheetId="10">'Tabela 2'!$B$2:$F$11</definedName>
    <definedName name="_xlnm.Print_Area" localSheetId="8">'Tabela 4a'!$B$2:$E$14</definedName>
    <definedName name="_xlnm.Print_Area" localSheetId="7">'Tabela 4b'!$B$2:$E$15</definedName>
    <definedName name="_xlnm.Print_Area" localSheetId="6">'Tabela 4c'!$B$2:$E$15</definedName>
    <definedName name="_xlnm.Print_Area" localSheetId="4">'Tabela 5'!$B$2:$F$10</definedName>
    <definedName name="_xlnm.Print_Area" localSheetId="3">'Tabela 6'!$B$2:$F$10</definedName>
  </definedNames>
  <calcPr fullCalcOnLoad="1"/>
</workbook>
</file>

<file path=xl/sharedStrings.xml><?xml version="1.0" encoding="utf-8"?>
<sst xmlns="http://schemas.openxmlformats.org/spreadsheetml/2006/main" count="141" uniqueCount="79">
  <si>
    <t>Dimensão</t>
  </si>
  <si>
    <t>Total Brasil</t>
  </si>
  <si>
    <t>Média das dez mais pobres</t>
  </si>
  <si>
    <t>Pior</t>
  </si>
  <si>
    <t>Segunda pior</t>
  </si>
  <si>
    <t>Terceira pior</t>
  </si>
  <si>
    <t>Quarta pior</t>
  </si>
  <si>
    <t>Quinta pior</t>
  </si>
  <si>
    <t>Sexta pior</t>
  </si>
  <si>
    <t>Sétima pior</t>
  </si>
  <si>
    <t>Oitava pior</t>
  </si>
  <si>
    <t>Nona pior</t>
  </si>
  <si>
    <t>Décima pior</t>
  </si>
  <si>
    <t>Indicador sintético</t>
  </si>
  <si>
    <t>Vulnerabilidade</t>
  </si>
  <si>
    <t>Acesso ao conhecimento</t>
  </si>
  <si>
    <t>Acesso ao trabalho</t>
  </si>
  <si>
    <t xml:space="preserve">Disponibilidade de recursos </t>
  </si>
  <si>
    <t>Desenvolvimento infantil</t>
  </si>
  <si>
    <t>Condições Habitacionais</t>
  </si>
  <si>
    <t>Pesquisa Nacional por Amostra de Domicílios (PNAD) de 2003 .</t>
  </si>
  <si>
    <t xml:space="preserve">Faixa etária </t>
  </si>
  <si>
    <t>Características do chefe</t>
  </si>
  <si>
    <t>Localização do domicílio</t>
  </si>
  <si>
    <t xml:space="preserve">Grau de pobreza </t>
  </si>
  <si>
    <t>Cor</t>
  </si>
  <si>
    <t>Sexo</t>
  </si>
  <si>
    <t>Nível educacional</t>
  </si>
  <si>
    <t>Situação ocupacional</t>
  </si>
  <si>
    <t>Região</t>
  </si>
  <si>
    <t>Urbano-Rural</t>
  </si>
  <si>
    <t>Redução entre 1993 e 2003</t>
  </si>
  <si>
    <t>Pesquisa Nacional por Amostra de Domicílios (PNAD) de 1993, 1998 E 2003 .</t>
  </si>
  <si>
    <t>Brasil</t>
  </si>
  <si>
    <t>Centro-Oeste</t>
  </si>
  <si>
    <t>Nordeste</t>
  </si>
  <si>
    <t>Sudeste</t>
  </si>
  <si>
    <t>Sul</t>
  </si>
  <si>
    <t>Diferença entre o Sudeste e o Nordeste</t>
  </si>
  <si>
    <t>Brasil e
grandes regiões</t>
  </si>
  <si>
    <t>5 anos</t>
  </si>
  <si>
    <t>6 anos</t>
  </si>
  <si>
    <t>7 anos</t>
  </si>
  <si>
    <t>8 anos</t>
  </si>
  <si>
    <t>9 anos</t>
  </si>
  <si>
    <t>10 anos</t>
  </si>
  <si>
    <t>11 anos</t>
  </si>
  <si>
    <t>12 anos</t>
  </si>
  <si>
    <t>13 anos</t>
  </si>
  <si>
    <t>14 anos</t>
  </si>
  <si>
    <t>15 anos</t>
  </si>
  <si>
    <t>Grau de Pobreza Humana</t>
  </si>
  <si>
    <t>Porcentagem de 
famílias com grau de pobreza humana acima de 33%</t>
  </si>
  <si>
    <t>Porcentagem de 
famílias com grau de pobreza humana acima de 50%</t>
  </si>
  <si>
    <t>Brasil (1993)</t>
  </si>
  <si>
    <t>Brasil (2003)</t>
  </si>
  <si>
    <t>Região Nordeste</t>
  </si>
  <si>
    <t>Região Sudeste</t>
  </si>
  <si>
    <t>Região Sul</t>
  </si>
  <si>
    <t>Região Centro-Oeste</t>
  </si>
  <si>
    <t>Nota: Pesquisa Nacional por Amostra de Domicílios (PNAD) de 1993 e 2003.</t>
  </si>
  <si>
    <t>Dimensões</t>
  </si>
  <si>
    <t>Fonte: Pesquisa Nacional por Amostra de Domicílios (PNAD) de 2003.</t>
  </si>
  <si>
    <t>Tabela 1:
Grau multidimensional de pobreza: 
Situação das dez famílias mais pobres</t>
  </si>
  <si>
    <t>Tabela 2:
Grau multidimensional de pobreza 
Situação em grupos vulneráveis</t>
  </si>
  <si>
    <t>Crianças</t>
  </si>
  <si>
    <t>Idosos</t>
  </si>
  <si>
    <t>Negros</t>
  </si>
  <si>
    <t>Membros de famílias chefiadas por mulher</t>
  </si>
  <si>
    <t>Área rural</t>
  </si>
  <si>
    <t>Tabela 3:
Matriz de correlação entre os seis componentes da pobreza,
Brasil 2003</t>
  </si>
  <si>
    <t xml:space="preserve">Tabela 4a:
Grau multidimensional de pobreza: 
Perfil dos dez grupos de maior pobreza </t>
  </si>
  <si>
    <t xml:space="preserve">Tabela 4b:
Grau multidimensional de pobreza: 
Perfil dos dez grupos de menor pobreza </t>
  </si>
  <si>
    <t xml:space="preserve">Tabela 4c:
Grau multidimensional de pobreza: 
Perfil dos dez grupos com nível mediano de pobreza </t>
  </si>
  <si>
    <t>Tabela 5:
Índice Multidimensional de Pobreza: 
Evolução temporal no Brasil</t>
  </si>
  <si>
    <t xml:space="preserve">Tabela 6:
Índice Multidimensional de Pobreza: 
Disparidades regionais </t>
  </si>
  <si>
    <t xml:space="preserve">Tabela 7: Pobreza Hunama e Insuficiência de renda </t>
  </si>
  <si>
    <t>Porcentagem 
de pobres: insuficiência de renda</t>
  </si>
  <si>
    <t xml:space="preserve">Porcentagem de extremamente pobres: insuficiência de renda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</si>
</sst>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  <numFmt numFmtId="176" formatCode="0.00000"/>
    <numFmt numFmtId="177" formatCode="0.0000"/>
    <numFmt numFmtId="178" formatCode="0.000"/>
    <numFmt numFmtId="179" formatCode="0.0"/>
    <numFmt numFmtId="180" formatCode="0.000000"/>
    <numFmt numFmtId="181" formatCode="0.0000000"/>
    <numFmt numFmtId="182" formatCode="0.00000000"/>
    <numFmt numFmtId="183" formatCode="#,##0.0"/>
    <numFmt numFmtId="184" formatCode="\$\ #,##0;\(\$#,##0\)"/>
    <numFmt numFmtId="185" formatCode="\$\ #,##0.00;\(\$#,##0.00\)"/>
    <numFmt numFmtId="186" formatCode="h:mm\ \Am\Pm"/>
    <numFmt numFmtId="187" formatCode="#,##0.000"/>
    <numFmt numFmtId="188" formatCode="#,##0.0000"/>
    <numFmt numFmtId="189" formatCode="0.000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22"/>
      <name val="Arial"/>
      <family val="2"/>
    </font>
    <font>
      <b/>
      <sz val="18.75"/>
      <name val="Arial"/>
      <family val="2"/>
    </font>
    <font>
      <b/>
      <sz val="11.25"/>
      <name val="Arial"/>
      <family val="2"/>
    </font>
    <font>
      <sz val="9.5"/>
      <name val="Arial"/>
      <family val="0"/>
    </font>
    <font>
      <b/>
      <sz val="20"/>
      <name val="Arial"/>
      <family val="2"/>
    </font>
    <font>
      <b/>
      <sz val="11.75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sz val="10.5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medium"/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/>
    </xf>
    <xf numFmtId="1" fontId="5" fillId="3" borderId="8" xfId="0" applyNumberFormat="1" applyFont="1" applyFill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 vertical="center"/>
    </xf>
    <xf numFmtId="1" fontId="5" fillId="3" borderId="11" xfId="0" applyNumberFormat="1" applyFont="1" applyFill="1" applyBorder="1" applyAlignment="1">
      <alignment horizontal="center" vertical="center"/>
    </xf>
    <xf numFmtId="1" fontId="5" fillId="3" borderId="12" xfId="0" applyNumberFormat="1" applyFont="1" applyFill="1" applyBorder="1" applyAlignment="1">
      <alignment horizontal="center" vertical="center"/>
    </xf>
    <xf numFmtId="1" fontId="5" fillId="4" borderId="13" xfId="0" applyNumberFormat="1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vertical="center"/>
    </xf>
    <xf numFmtId="1" fontId="5" fillId="5" borderId="15" xfId="0" applyNumberFormat="1" applyFont="1" applyFill="1" applyBorder="1" applyAlignment="1">
      <alignment horizontal="center" vertical="center"/>
    </xf>
    <xf numFmtId="1" fontId="5" fillId="5" borderId="16" xfId="0" applyNumberFormat="1" applyFont="1" applyFill="1" applyBorder="1" applyAlignment="1">
      <alignment horizontal="center" vertical="center"/>
    </xf>
    <xf numFmtId="1" fontId="5" fillId="5" borderId="17" xfId="0" applyNumberFormat="1" applyFont="1" applyFill="1" applyBorder="1" applyAlignment="1">
      <alignment horizontal="center" vertical="center"/>
    </xf>
    <xf numFmtId="1" fontId="5" fillId="5" borderId="18" xfId="0" applyNumberFormat="1" applyFont="1" applyFill="1" applyBorder="1" applyAlignment="1">
      <alignment horizontal="center" vertical="center"/>
    </xf>
    <xf numFmtId="1" fontId="5" fillId="5" borderId="19" xfId="0" applyNumberFormat="1" applyFont="1" applyFill="1" applyBorder="1" applyAlignment="1">
      <alignment horizontal="center" vertical="center"/>
    </xf>
    <xf numFmtId="1" fontId="5" fillId="6" borderId="20" xfId="0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vertical="center"/>
    </xf>
    <xf numFmtId="1" fontId="5" fillId="3" borderId="15" xfId="0" applyNumberFormat="1" applyFont="1" applyFill="1" applyBorder="1" applyAlignment="1">
      <alignment horizontal="center" vertical="center"/>
    </xf>
    <xf numFmtId="1" fontId="5" fillId="3" borderId="16" xfId="0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1" fontId="5" fillId="3" borderId="18" xfId="0" applyNumberFormat="1" applyFont="1" applyFill="1" applyBorder="1" applyAlignment="1">
      <alignment horizontal="center" vertical="center"/>
    </xf>
    <xf numFmtId="1" fontId="5" fillId="3" borderId="19" xfId="0" applyNumberFormat="1" applyFont="1" applyFill="1" applyBorder="1" applyAlignment="1">
      <alignment horizontal="center" vertical="center"/>
    </xf>
    <xf numFmtId="1" fontId="5" fillId="4" borderId="20" xfId="0" applyNumberFormat="1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vertical="center"/>
    </xf>
    <xf numFmtId="1" fontId="6" fillId="7" borderId="15" xfId="0" applyNumberFormat="1" applyFont="1" applyFill="1" applyBorder="1" applyAlignment="1">
      <alignment horizontal="center" vertical="center"/>
    </xf>
    <xf numFmtId="1" fontId="6" fillId="7" borderId="16" xfId="0" applyNumberFormat="1" applyFont="1" applyFill="1" applyBorder="1" applyAlignment="1">
      <alignment horizontal="center" vertical="center"/>
    </xf>
    <xf numFmtId="1" fontId="6" fillId="7" borderId="17" xfId="0" applyNumberFormat="1" applyFont="1" applyFill="1" applyBorder="1" applyAlignment="1">
      <alignment horizontal="center" vertical="center"/>
    </xf>
    <xf numFmtId="1" fontId="6" fillId="7" borderId="18" xfId="0" applyNumberFormat="1" applyFont="1" applyFill="1" applyBorder="1" applyAlignment="1">
      <alignment horizontal="center" vertical="center"/>
    </xf>
    <xf numFmtId="1" fontId="6" fillId="7" borderId="19" xfId="0" applyNumberFormat="1" applyFont="1" applyFill="1" applyBorder="1" applyAlignment="1">
      <alignment horizontal="center" vertical="center"/>
    </xf>
    <xf numFmtId="1" fontId="6" fillId="8" borderId="20" xfId="0" applyNumberFormat="1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vertical="center"/>
    </xf>
    <xf numFmtId="1" fontId="5" fillId="5" borderId="22" xfId="0" applyNumberFormat="1" applyFont="1" applyFill="1" applyBorder="1" applyAlignment="1">
      <alignment horizontal="center" vertical="center"/>
    </xf>
    <xf numFmtId="1" fontId="5" fillId="5" borderId="23" xfId="0" applyNumberFormat="1" applyFont="1" applyFill="1" applyBorder="1" applyAlignment="1">
      <alignment horizontal="center" vertical="center"/>
    </xf>
    <xf numFmtId="1" fontId="5" fillId="5" borderId="24" xfId="0" applyNumberFormat="1" applyFont="1" applyFill="1" applyBorder="1" applyAlignment="1">
      <alignment horizontal="center" vertical="center"/>
    </xf>
    <xf numFmtId="1" fontId="5" fillId="5" borderId="25" xfId="0" applyNumberFormat="1" applyFont="1" applyFill="1" applyBorder="1" applyAlignment="1">
      <alignment horizontal="center" vertical="center"/>
    </xf>
    <xf numFmtId="1" fontId="5" fillId="5" borderId="26" xfId="0" applyNumberFormat="1" applyFont="1" applyFill="1" applyBorder="1" applyAlignment="1">
      <alignment horizontal="center" vertical="center"/>
    </xf>
    <xf numFmtId="1" fontId="5" fillId="6" borderId="27" xfId="0" applyNumberFormat="1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vertical="center"/>
    </xf>
    <xf numFmtId="1" fontId="6" fillId="9" borderId="22" xfId="0" applyNumberFormat="1" applyFont="1" applyFill="1" applyBorder="1" applyAlignment="1">
      <alignment horizontal="center" vertical="center"/>
    </xf>
    <xf numFmtId="1" fontId="6" fillId="9" borderId="23" xfId="0" applyNumberFormat="1" applyFont="1" applyFill="1" applyBorder="1" applyAlignment="1">
      <alignment horizontal="center" vertical="center"/>
    </xf>
    <xf numFmtId="1" fontId="6" fillId="9" borderId="24" xfId="0" applyNumberFormat="1" applyFont="1" applyFill="1" applyBorder="1" applyAlignment="1">
      <alignment horizontal="center" vertical="center"/>
    </xf>
    <xf numFmtId="1" fontId="6" fillId="9" borderId="25" xfId="0" applyNumberFormat="1" applyFont="1" applyFill="1" applyBorder="1" applyAlignment="1">
      <alignment horizontal="center" vertical="center"/>
    </xf>
    <xf numFmtId="1" fontId="6" fillId="9" borderId="26" xfId="0" applyNumberFormat="1" applyFont="1" applyFill="1" applyBorder="1" applyAlignment="1">
      <alignment horizontal="center" vertical="center"/>
    </xf>
    <xf numFmtId="1" fontId="6" fillId="10" borderId="27" xfId="0" applyNumberFormat="1" applyFont="1" applyFill="1" applyBorder="1" applyAlignment="1">
      <alignment horizontal="center" vertical="center"/>
    </xf>
    <xf numFmtId="0" fontId="6" fillId="11" borderId="14" xfId="0" applyFont="1" applyFill="1" applyBorder="1" applyAlignment="1">
      <alignment vertical="center"/>
    </xf>
    <xf numFmtId="1" fontId="6" fillId="11" borderId="15" xfId="0" applyNumberFormat="1" applyFont="1" applyFill="1" applyBorder="1" applyAlignment="1">
      <alignment horizontal="center" vertical="center"/>
    </xf>
    <xf numFmtId="1" fontId="6" fillId="11" borderId="16" xfId="0" applyNumberFormat="1" applyFont="1" applyFill="1" applyBorder="1" applyAlignment="1">
      <alignment horizontal="center" vertical="center"/>
    </xf>
    <xf numFmtId="1" fontId="6" fillId="11" borderId="17" xfId="0" applyNumberFormat="1" applyFont="1" applyFill="1" applyBorder="1" applyAlignment="1">
      <alignment horizontal="center" vertical="center"/>
    </xf>
    <xf numFmtId="1" fontId="6" fillId="11" borderId="18" xfId="0" applyNumberFormat="1" applyFont="1" applyFill="1" applyBorder="1" applyAlignment="1">
      <alignment horizontal="center" vertical="center"/>
    </xf>
    <xf numFmtId="1" fontId="6" fillId="11" borderId="19" xfId="0" applyNumberFormat="1" applyFont="1" applyFill="1" applyBorder="1" applyAlignment="1">
      <alignment horizontal="center" vertical="center"/>
    </xf>
    <xf numFmtId="1" fontId="6" fillId="12" borderId="20" xfId="0" applyNumberFormat="1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vertical="center"/>
    </xf>
    <xf numFmtId="1" fontId="5" fillId="3" borderId="22" xfId="0" applyNumberFormat="1" applyFont="1" applyFill="1" applyBorder="1" applyAlignment="1">
      <alignment horizontal="center" vertical="center"/>
    </xf>
    <xf numFmtId="1" fontId="5" fillId="3" borderId="23" xfId="0" applyNumberFormat="1" applyFont="1" applyFill="1" applyBorder="1" applyAlignment="1">
      <alignment horizontal="center" vertical="center"/>
    </xf>
    <xf numFmtId="1" fontId="5" fillId="3" borderId="24" xfId="0" applyNumberFormat="1" applyFont="1" applyFill="1" applyBorder="1" applyAlignment="1">
      <alignment horizontal="center" vertical="center"/>
    </xf>
    <xf numFmtId="1" fontId="5" fillId="3" borderId="25" xfId="0" applyNumberFormat="1" applyFont="1" applyFill="1" applyBorder="1" applyAlignment="1">
      <alignment horizontal="center" vertical="center"/>
    </xf>
    <xf numFmtId="1" fontId="5" fillId="3" borderId="26" xfId="0" applyNumberFormat="1" applyFont="1" applyFill="1" applyBorder="1" applyAlignment="1">
      <alignment horizontal="center" vertical="center"/>
    </xf>
    <xf numFmtId="1" fontId="5" fillId="4" borderId="2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13" borderId="0" xfId="0" applyFont="1" applyFill="1" applyAlignment="1">
      <alignment vertical="center"/>
    </xf>
    <xf numFmtId="1" fontId="5" fillId="13" borderId="29" xfId="0" applyNumberFormat="1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30" xfId="0" applyFont="1" applyFill="1" applyBorder="1" applyAlignment="1">
      <alignment horizontal="center" vertical="center"/>
    </xf>
    <xf numFmtId="0" fontId="5" fillId="14" borderId="31" xfId="0" applyFont="1" applyFill="1" applyBorder="1" applyAlignment="1">
      <alignment horizontal="center" vertical="center" wrapText="1"/>
    </xf>
    <xf numFmtId="0" fontId="5" fillId="13" borderId="32" xfId="0" applyFont="1" applyFill="1" applyBorder="1" applyAlignment="1">
      <alignment vertical="center"/>
    </xf>
    <xf numFmtId="0" fontId="5" fillId="13" borderId="33" xfId="0" applyFont="1" applyFill="1" applyBorder="1" applyAlignment="1">
      <alignment vertical="center"/>
    </xf>
    <xf numFmtId="1" fontId="5" fillId="13" borderId="33" xfId="0" applyNumberFormat="1" applyFont="1" applyFill="1" applyBorder="1" applyAlignment="1">
      <alignment horizontal="center" vertical="center"/>
    </xf>
    <xf numFmtId="1" fontId="5" fillId="13" borderId="34" xfId="0" applyNumberFormat="1" applyFont="1" applyFill="1" applyBorder="1" applyAlignment="1">
      <alignment horizontal="center" vertical="center"/>
    </xf>
    <xf numFmtId="1" fontId="5" fillId="15" borderId="35" xfId="0" applyNumberFormat="1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vertical="center"/>
    </xf>
    <xf numFmtId="0" fontId="5" fillId="5" borderId="16" xfId="0" applyFont="1" applyFill="1" applyBorder="1" applyAlignment="1">
      <alignment vertical="center"/>
    </xf>
    <xf numFmtId="1" fontId="5" fillId="6" borderId="36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1" fontId="5" fillId="4" borderId="36" xfId="0" applyNumberFormat="1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1" fontId="5" fillId="4" borderId="37" xfId="0" applyNumberFormat="1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39" xfId="0" applyBorder="1" applyAlignment="1">
      <alignment/>
    </xf>
    <xf numFmtId="0" fontId="13" fillId="2" borderId="40" xfId="0" applyFont="1" applyFill="1" applyBorder="1" applyAlignment="1">
      <alignment horizontal="left" vertical="center" wrapText="1"/>
    </xf>
    <xf numFmtId="0" fontId="4" fillId="2" borderId="39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3" borderId="42" xfId="0" applyFont="1" applyFill="1" applyBorder="1" applyAlignment="1">
      <alignment vertical="center"/>
    </xf>
    <xf numFmtId="0" fontId="0" fillId="3" borderId="42" xfId="0" applyFill="1" applyBorder="1" applyAlignment="1">
      <alignment horizontal="center" vertical="center"/>
    </xf>
    <xf numFmtId="1" fontId="16" fillId="3" borderId="43" xfId="0" applyNumberFormat="1" applyFont="1" applyFill="1" applyBorder="1" applyAlignment="1">
      <alignment horizontal="center" vertical="center"/>
    </xf>
    <xf numFmtId="0" fontId="16" fillId="5" borderId="44" xfId="0" applyFont="1" applyFill="1" applyBorder="1" applyAlignment="1">
      <alignment vertical="center"/>
    </xf>
    <xf numFmtId="0" fontId="0" fillId="5" borderId="44" xfId="0" applyFill="1" applyBorder="1" applyAlignment="1">
      <alignment horizontal="center" vertical="center"/>
    </xf>
    <xf numFmtId="1" fontId="16" fillId="5" borderId="45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1" fontId="16" fillId="3" borderId="46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16" fillId="5" borderId="0" xfId="0" applyFont="1" applyFill="1" applyAlignment="1">
      <alignment vertical="center"/>
    </xf>
    <xf numFmtId="0" fontId="0" fillId="5" borderId="0" xfId="0" applyFill="1" applyAlignment="1">
      <alignment horizontal="center" vertical="center"/>
    </xf>
    <xf numFmtId="1" fontId="16" fillId="5" borderId="46" xfId="0" applyNumberFormat="1" applyFont="1" applyFill="1" applyBorder="1" applyAlignment="1">
      <alignment horizontal="center" vertical="center"/>
    </xf>
    <xf numFmtId="0" fontId="0" fillId="15" borderId="0" xfId="0" applyFill="1" applyAlignment="1">
      <alignment vertical="center"/>
    </xf>
    <xf numFmtId="0" fontId="16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16" fillId="5" borderId="1" xfId="0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1" fontId="16" fillId="5" borderId="47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1" fontId="16" fillId="3" borderId="48" xfId="0" applyNumberFormat="1" applyFont="1" applyFill="1" applyBorder="1" applyAlignment="1">
      <alignment horizontal="center" vertical="center"/>
    </xf>
    <xf numFmtId="1" fontId="16" fillId="5" borderId="49" xfId="0" applyNumberFormat="1" applyFont="1" applyFill="1" applyBorder="1" applyAlignment="1">
      <alignment horizontal="center" vertical="center"/>
    </xf>
    <xf numFmtId="1" fontId="16" fillId="3" borderId="29" xfId="0" applyNumberFormat="1" applyFont="1" applyFill="1" applyBorder="1" applyAlignment="1">
      <alignment horizontal="center" vertical="center"/>
    </xf>
    <xf numFmtId="1" fontId="16" fillId="5" borderId="29" xfId="0" applyNumberFormat="1" applyFont="1" applyFill="1" applyBorder="1" applyAlignment="1">
      <alignment horizontal="center" vertical="center"/>
    </xf>
    <xf numFmtId="1" fontId="16" fillId="5" borderId="3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14" borderId="50" xfId="0" applyFont="1" applyFill="1" applyBorder="1" applyAlignment="1">
      <alignment horizontal="left" vertical="center"/>
    </xf>
    <xf numFmtId="0" fontId="4" fillId="14" borderId="51" xfId="0" applyFont="1" applyFill="1" applyBorder="1" applyAlignment="1">
      <alignment horizontal="center" vertical="center" wrapText="1"/>
    </xf>
    <xf numFmtId="0" fontId="4" fillId="14" borderId="52" xfId="0" applyFont="1" applyFill="1" applyBorder="1" applyAlignment="1">
      <alignment horizontal="center" vertical="center" wrapText="1"/>
    </xf>
    <xf numFmtId="0" fontId="4" fillId="14" borderId="53" xfId="0" applyFont="1" applyFill="1" applyBorder="1" applyAlignment="1">
      <alignment horizontal="center" vertical="center" wrapText="1"/>
    </xf>
    <xf numFmtId="0" fontId="4" fillId="14" borderId="54" xfId="0" applyFont="1" applyFill="1" applyBorder="1" applyAlignment="1">
      <alignment horizontal="left" vertical="center" wrapText="1"/>
    </xf>
    <xf numFmtId="2" fontId="5" fillId="16" borderId="55" xfId="0" applyNumberFormat="1" applyFont="1" applyFill="1" applyBorder="1" applyAlignment="1">
      <alignment horizontal="center" vertical="center"/>
    </xf>
    <xf numFmtId="2" fontId="6" fillId="8" borderId="45" xfId="0" applyNumberFormat="1" applyFont="1" applyFill="1" applyBorder="1" applyAlignment="1">
      <alignment horizontal="center" vertical="center"/>
    </xf>
    <xf numFmtId="2" fontId="6" fillId="8" borderId="49" xfId="0" applyNumberFormat="1" applyFont="1" applyFill="1" applyBorder="1" applyAlignment="1">
      <alignment horizontal="center" vertical="center"/>
    </xf>
    <xf numFmtId="0" fontId="4" fillId="14" borderId="56" xfId="0" applyFont="1" applyFill="1" applyBorder="1" applyAlignment="1">
      <alignment horizontal="left" vertical="center" wrapText="1"/>
    </xf>
    <xf numFmtId="2" fontId="6" fillId="8" borderId="18" xfId="0" applyNumberFormat="1" applyFont="1" applyFill="1" applyBorder="1" applyAlignment="1">
      <alignment horizontal="center" vertical="center"/>
    </xf>
    <xf numFmtId="2" fontId="5" fillId="16" borderId="16" xfId="0" applyNumberFormat="1" applyFont="1" applyFill="1" applyBorder="1" applyAlignment="1">
      <alignment horizontal="center" vertical="center"/>
    </xf>
    <xf numFmtId="2" fontId="6" fillId="17" borderId="16" xfId="0" applyNumberFormat="1" applyFont="1" applyFill="1" applyBorder="1" applyAlignment="1">
      <alignment horizontal="center" vertical="center"/>
    </xf>
    <xf numFmtId="2" fontId="6" fillId="8" borderId="16" xfId="0" applyNumberFormat="1" applyFont="1" applyFill="1" applyBorder="1" applyAlignment="1">
      <alignment horizontal="center" vertical="center"/>
    </xf>
    <xf numFmtId="2" fontId="5" fillId="15" borderId="19" xfId="0" applyNumberFormat="1" applyFont="1" applyFill="1" applyBorder="1" applyAlignment="1">
      <alignment horizontal="center" vertical="center"/>
    </xf>
    <xf numFmtId="0" fontId="4" fillId="14" borderId="57" xfId="0" applyFont="1" applyFill="1" applyBorder="1" applyAlignment="1">
      <alignment horizontal="left" vertical="center" wrapText="1"/>
    </xf>
    <xf numFmtId="2" fontId="6" fillId="8" borderId="25" xfId="0" applyNumberFormat="1" applyFont="1" applyFill="1" applyBorder="1" applyAlignment="1">
      <alignment horizontal="center" vertical="center"/>
    </xf>
    <xf numFmtId="2" fontId="5" fillId="15" borderId="23" xfId="0" applyNumberFormat="1" applyFont="1" applyFill="1" applyBorder="1" applyAlignment="1">
      <alignment horizontal="center" vertical="center"/>
    </xf>
    <xf numFmtId="2" fontId="5" fillId="16" borderId="26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Figure 3: Distribution of persons by their 
human poverty index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1"/>
          <c:w val="0.957"/>
          <c:h val="0.835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FF"/>
                </a:solidFill>
              </a:ln>
            </c:spPr>
            <c:marker>
              <c:symbol val="circle"/>
              <c:size val="12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7"/>
            <c:spPr>
              <a:ln w="38100">
                <a:solidFill>
                  <a:srgbClr val="0000FF"/>
                </a:solidFill>
              </a:ln>
            </c:spPr>
            <c:marker>
              <c:symbol val="circle"/>
              <c:size val="12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'[4]Tab (2)'!$B$7:$B$105</c:f>
              <c:numCache>
                <c:ptCount val="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</c:numCache>
            </c:numRef>
          </c:xVal>
          <c:yVal>
            <c:numRef>
              <c:f>'[4]Tab (2)'!$P$7:$P$105</c:f>
              <c:numCache>
                <c:ptCount val="99"/>
                <c:pt idx="0">
                  <c:v>54.028</c:v>
                </c:pt>
                <c:pt idx="1">
                  <c:v>50.046</c:v>
                </c:pt>
                <c:pt idx="2">
                  <c:v>47.638999999999996</c:v>
                </c:pt>
                <c:pt idx="3">
                  <c:v>45.972</c:v>
                </c:pt>
                <c:pt idx="4">
                  <c:v>44.583</c:v>
                </c:pt>
                <c:pt idx="5">
                  <c:v>43.472</c:v>
                </c:pt>
                <c:pt idx="6">
                  <c:v>42.407</c:v>
                </c:pt>
                <c:pt idx="7">
                  <c:v>41.273</c:v>
                </c:pt>
                <c:pt idx="8">
                  <c:v>40.278000000000006</c:v>
                </c:pt>
                <c:pt idx="9">
                  <c:v>39.444</c:v>
                </c:pt>
                <c:pt idx="10">
                  <c:v>38.426</c:v>
                </c:pt>
                <c:pt idx="11">
                  <c:v>37.778</c:v>
                </c:pt>
                <c:pt idx="12">
                  <c:v>36.944</c:v>
                </c:pt>
                <c:pt idx="13">
                  <c:v>36.25000000000001</c:v>
                </c:pt>
                <c:pt idx="14">
                  <c:v>35.556</c:v>
                </c:pt>
                <c:pt idx="15">
                  <c:v>34.861</c:v>
                </c:pt>
                <c:pt idx="16">
                  <c:v>34.167</c:v>
                </c:pt>
                <c:pt idx="17">
                  <c:v>33.472</c:v>
                </c:pt>
                <c:pt idx="18">
                  <c:v>32.778</c:v>
                </c:pt>
                <c:pt idx="19">
                  <c:v>31.991000000000003</c:v>
                </c:pt>
                <c:pt idx="20">
                  <c:v>31.389</c:v>
                </c:pt>
                <c:pt idx="21">
                  <c:v>30.694</c:v>
                </c:pt>
                <c:pt idx="22">
                  <c:v>30.000000000000004</c:v>
                </c:pt>
                <c:pt idx="23">
                  <c:v>29.444000000000003</c:v>
                </c:pt>
                <c:pt idx="24">
                  <c:v>28.842999999999996</c:v>
                </c:pt>
                <c:pt idx="25">
                  <c:v>28.193999999999996</c:v>
                </c:pt>
                <c:pt idx="26">
                  <c:v>27.639000000000003</c:v>
                </c:pt>
                <c:pt idx="27">
                  <c:v>27.083000000000002</c:v>
                </c:pt>
                <c:pt idx="28">
                  <c:v>26.527999999999995</c:v>
                </c:pt>
                <c:pt idx="29">
                  <c:v>25.880000000000003</c:v>
                </c:pt>
                <c:pt idx="30">
                  <c:v>25.346999999999998</c:v>
                </c:pt>
                <c:pt idx="31">
                  <c:v>24.792</c:v>
                </c:pt>
                <c:pt idx="32">
                  <c:v>24.258999999999997</c:v>
                </c:pt>
                <c:pt idx="33">
                  <c:v>23.750000000000004</c:v>
                </c:pt>
                <c:pt idx="34">
                  <c:v>23.287000000000003</c:v>
                </c:pt>
                <c:pt idx="35">
                  <c:v>22.778</c:v>
                </c:pt>
                <c:pt idx="36">
                  <c:v>22.314999999999998</c:v>
                </c:pt>
                <c:pt idx="37">
                  <c:v>21.806000000000004</c:v>
                </c:pt>
                <c:pt idx="38">
                  <c:v>21.319</c:v>
                </c:pt>
                <c:pt idx="39">
                  <c:v>20.972</c:v>
                </c:pt>
                <c:pt idx="40">
                  <c:v>20.555999999999997</c:v>
                </c:pt>
                <c:pt idx="41">
                  <c:v>20.138999999999996</c:v>
                </c:pt>
                <c:pt idx="42">
                  <c:v>19.630000000000003</c:v>
                </c:pt>
                <c:pt idx="43">
                  <c:v>19.259000000000004</c:v>
                </c:pt>
                <c:pt idx="44">
                  <c:v>18.889</c:v>
                </c:pt>
                <c:pt idx="45">
                  <c:v>18.564999999999998</c:v>
                </c:pt>
                <c:pt idx="46">
                  <c:v>18.194</c:v>
                </c:pt>
                <c:pt idx="47">
                  <c:v>17.917000000000005</c:v>
                </c:pt>
                <c:pt idx="48">
                  <c:v>17.545999999999996</c:v>
                </c:pt>
                <c:pt idx="49">
                  <c:v>17.222000000000005</c:v>
                </c:pt>
                <c:pt idx="50">
                  <c:v>16.852</c:v>
                </c:pt>
                <c:pt idx="51">
                  <c:v>16.573999999999998</c:v>
                </c:pt>
                <c:pt idx="52">
                  <c:v>16.227000000000004</c:v>
                </c:pt>
                <c:pt idx="53">
                  <c:v>15.925999999999995</c:v>
                </c:pt>
                <c:pt idx="54">
                  <c:v>15.625</c:v>
                </c:pt>
                <c:pt idx="55">
                  <c:v>15.324000000000005</c:v>
                </c:pt>
                <c:pt idx="56">
                  <c:v>15.000000000000002</c:v>
                </c:pt>
                <c:pt idx="57">
                  <c:v>14.722000000000001</c:v>
                </c:pt>
                <c:pt idx="58">
                  <c:v>14.490999999999998</c:v>
                </c:pt>
                <c:pt idx="59">
                  <c:v>14.212999999999997</c:v>
                </c:pt>
                <c:pt idx="60">
                  <c:v>13.888999999999996</c:v>
                </c:pt>
                <c:pt idx="61">
                  <c:v>13.610999999999995</c:v>
                </c:pt>
                <c:pt idx="62">
                  <c:v>13.332999999999995</c:v>
                </c:pt>
                <c:pt idx="63">
                  <c:v>13.148000000000003</c:v>
                </c:pt>
                <c:pt idx="64">
                  <c:v>12.870000000000005</c:v>
                </c:pt>
                <c:pt idx="65">
                  <c:v>12.685000000000002</c:v>
                </c:pt>
                <c:pt idx="66">
                  <c:v>12.407000000000002</c:v>
                </c:pt>
                <c:pt idx="67">
                  <c:v>12.175999999999998</c:v>
                </c:pt>
                <c:pt idx="68">
                  <c:v>11.897999999999998</c:v>
                </c:pt>
                <c:pt idx="69">
                  <c:v>11.573999999999995</c:v>
                </c:pt>
                <c:pt idx="70">
                  <c:v>11.343000000000004</c:v>
                </c:pt>
                <c:pt idx="71">
                  <c:v>11.111000000000004</c:v>
                </c:pt>
                <c:pt idx="72">
                  <c:v>10.972000000000005</c:v>
                </c:pt>
                <c:pt idx="73">
                  <c:v>10.741</c:v>
                </c:pt>
                <c:pt idx="74">
                  <c:v>10.556</c:v>
                </c:pt>
                <c:pt idx="75">
                  <c:v>10.184999999999999</c:v>
                </c:pt>
                <c:pt idx="76">
                  <c:v>9.907</c:v>
                </c:pt>
                <c:pt idx="77">
                  <c:v>9.630000000000006</c:v>
                </c:pt>
                <c:pt idx="78">
                  <c:v>9.443999999999997</c:v>
                </c:pt>
                <c:pt idx="79">
                  <c:v>9.258999999999995</c:v>
                </c:pt>
                <c:pt idx="80">
                  <c:v>8.935000000000004</c:v>
                </c:pt>
                <c:pt idx="81">
                  <c:v>8.704</c:v>
                </c:pt>
                <c:pt idx="82">
                  <c:v>8.472000000000001</c:v>
                </c:pt>
                <c:pt idx="83">
                  <c:v>8.194</c:v>
                </c:pt>
                <c:pt idx="84">
                  <c:v>7.823999999999998</c:v>
                </c:pt>
                <c:pt idx="85">
                  <c:v>7.777999999999996</c:v>
                </c:pt>
                <c:pt idx="86">
                  <c:v>7.4069999999999965</c:v>
                </c:pt>
                <c:pt idx="87">
                  <c:v>7.082999999999995</c:v>
                </c:pt>
                <c:pt idx="88">
                  <c:v>6.781999999999999</c:v>
                </c:pt>
                <c:pt idx="89">
                  <c:v>6.5280000000000005</c:v>
                </c:pt>
                <c:pt idx="90">
                  <c:v>6.157000000000002</c:v>
                </c:pt>
                <c:pt idx="91">
                  <c:v>5.925999999999998</c:v>
                </c:pt>
                <c:pt idx="92">
                  <c:v>5.556000000000005</c:v>
                </c:pt>
                <c:pt idx="93">
                  <c:v>5.000000000000004</c:v>
                </c:pt>
                <c:pt idx="94">
                  <c:v>4.630000000000001</c:v>
                </c:pt>
                <c:pt idx="95">
                  <c:v>4.4440000000000035</c:v>
                </c:pt>
                <c:pt idx="96">
                  <c:v>3.888999999999998</c:v>
                </c:pt>
                <c:pt idx="97">
                  <c:v>2.7780000000000027</c:v>
                </c:pt>
                <c:pt idx="98">
                  <c:v>2.7780000000000027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6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2"/>
              <c:spPr>
                <a:solidFill>
                  <a:srgbClr val="FFFF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52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2"/>
              <c:spPr>
                <a:solidFill>
                  <a:srgbClr val="FFFFFF"/>
                </a:solidFill>
                <a:ln>
                  <a:solidFill>
                    <a:srgbClr val="FF0000"/>
                  </a:solidFill>
                </a:ln>
              </c:spPr>
            </c:marker>
          </c:dPt>
          <c:yVal>
            <c:numRef>
              <c:f>'[4]Tab (2)'!$Q$7:$Q$105</c:f>
              <c:numCache>
                <c:ptCount val="99"/>
                <c:pt idx="0">
                  <c:v>65.41699999999999</c:v>
                </c:pt>
                <c:pt idx="1">
                  <c:v>62.5</c:v>
                </c:pt>
                <c:pt idx="2">
                  <c:v>60.417</c:v>
                </c:pt>
                <c:pt idx="3">
                  <c:v>59.166999999999994</c:v>
                </c:pt>
                <c:pt idx="4">
                  <c:v>58.12500000000001</c:v>
                </c:pt>
                <c:pt idx="5">
                  <c:v>57.083</c:v>
                </c:pt>
                <c:pt idx="6">
                  <c:v>56.25</c:v>
                </c:pt>
                <c:pt idx="7">
                  <c:v>55.417</c:v>
                </c:pt>
                <c:pt idx="8">
                  <c:v>54.653</c:v>
                </c:pt>
                <c:pt idx="9">
                  <c:v>53.958</c:v>
                </c:pt>
                <c:pt idx="10">
                  <c:v>53.333000000000006</c:v>
                </c:pt>
                <c:pt idx="11">
                  <c:v>52.778000000000006</c:v>
                </c:pt>
                <c:pt idx="12">
                  <c:v>52.222</c:v>
                </c:pt>
                <c:pt idx="13">
                  <c:v>51.62</c:v>
                </c:pt>
                <c:pt idx="14">
                  <c:v>51.111</c:v>
                </c:pt>
                <c:pt idx="15">
                  <c:v>50.556</c:v>
                </c:pt>
                <c:pt idx="16">
                  <c:v>50.046</c:v>
                </c:pt>
                <c:pt idx="17">
                  <c:v>49.444</c:v>
                </c:pt>
                <c:pt idx="18">
                  <c:v>49.028000000000006</c:v>
                </c:pt>
                <c:pt idx="19">
                  <c:v>48.472</c:v>
                </c:pt>
                <c:pt idx="20">
                  <c:v>48.056</c:v>
                </c:pt>
                <c:pt idx="21">
                  <c:v>47.5</c:v>
                </c:pt>
                <c:pt idx="22">
                  <c:v>47.083</c:v>
                </c:pt>
                <c:pt idx="23">
                  <c:v>46.667</c:v>
                </c:pt>
                <c:pt idx="24">
                  <c:v>46.25</c:v>
                </c:pt>
                <c:pt idx="25">
                  <c:v>45.833</c:v>
                </c:pt>
                <c:pt idx="26">
                  <c:v>45.416999999999994</c:v>
                </c:pt>
                <c:pt idx="27">
                  <c:v>44.931</c:v>
                </c:pt>
                <c:pt idx="28">
                  <c:v>44.583</c:v>
                </c:pt>
                <c:pt idx="29">
                  <c:v>44.167</c:v>
                </c:pt>
                <c:pt idx="30">
                  <c:v>43.75</c:v>
                </c:pt>
                <c:pt idx="31">
                  <c:v>43.333</c:v>
                </c:pt>
                <c:pt idx="32">
                  <c:v>42.917</c:v>
                </c:pt>
                <c:pt idx="33">
                  <c:v>42.50000000000001</c:v>
                </c:pt>
                <c:pt idx="34">
                  <c:v>42.083000000000006</c:v>
                </c:pt>
                <c:pt idx="35">
                  <c:v>41.667</c:v>
                </c:pt>
                <c:pt idx="36">
                  <c:v>41.111</c:v>
                </c:pt>
                <c:pt idx="37">
                  <c:v>40.74100000000001</c:v>
                </c:pt>
                <c:pt idx="38">
                  <c:v>40.278000000000006</c:v>
                </c:pt>
                <c:pt idx="39">
                  <c:v>39.861000000000004</c:v>
                </c:pt>
                <c:pt idx="40">
                  <c:v>39.444</c:v>
                </c:pt>
                <c:pt idx="41">
                  <c:v>39.028</c:v>
                </c:pt>
                <c:pt idx="42">
                  <c:v>38.471999999999994</c:v>
                </c:pt>
                <c:pt idx="43">
                  <c:v>38.148</c:v>
                </c:pt>
                <c:pt idx="44">
                  <c:v>37.639</c:v>
                </c:pt>
                <c:pt idx="45">
                  <c:v>37.105999999999995</c:v>
                </c:pt>
                <c:pt idx="46">
                  <c:v>36.667</c:v>
                </c:pt>
                <c:pt idx="47">
                  <c:v>36.204</c:v>
                </c:pt>
                <c:pt idx="48">
                  <c:v>35.602000000000004</c:v>
                </c:pt>
                <c:pt idx="49">
                  <c:v>35.138999999999996</c:v>
                </c:pt>
                <c:pt idx="50">
                  <c:v>34.675999999999995</c:v>
                </c:pt>
                <c:pt idx="51">
                  <c:v>34.12</c:v>
                </c:pt>
                <c:pt idx="52">
                  <c:v>33.565</c:v>
                </c:pt>
                <c:pt idx="53">
                  <c:v>33.147999999999996</c:v>
                </c:pt>
                <c:pt idx="54">
                  <c:v>32.638999999999996</c:v>
                </c:pt>
                <c:pt idx="55">
                  <c:v>32.083</c:v>
                </c:pt>
                <c:pt idx="56">
                  <c:v>31.620000000000005</c:v>
                </c:pt>
                <c:pt idx="57">
                  <c:v>31.019</c:v>
                </c:pt>
                <c:pt idx="58">
                  <c:v>30.556000000000004</c:v>
                </c:pt>
                <c:pt idx="59">
                  <c:v>30.000000000000004</c:v>
                </c:pt>
                <c:pt idx="60">
                  <c:v>29.352</c:v>
                </c:pt>
                <c:pt idx="61">
                  <c:v>28.889</c:v>
                </c:pt>
                <c:pt idx="62">
                  <c:v>28.286999999999995</c:v>
                </c:pt>
                <c:pt idx="63">
                  <c:v>27.778000000000002</c:v>
                </c:pt>
                <c:pt idx="64">
                  <c:v>27.222</c:v>
                </c:pt>
                <c:pt idx="65">
                  <c:v>26.644000000000002</c:v>
                </c:pt>
                <c:pt idx="66">
                  <c:v>26.065000000000005</c:v>
                </c:pt>
                <c:pt idx="67">
                  <c:v>25.463</c:v>
                </c:pt>
                <c:pt idx="68">
                  <c:v>24.907</c:v>
                </c:pt>
                <c:pt idx="69">
                  <c:v>24.258999999999997</c:v>
                </c:pt>
                <c:pt idx="70">
                  <c:v>23.680999999999997</c:v>
                </c:pt>
                <c:pt idx="71">
                  <c:v>23.055999999999997</c:v>
                </c:pt>
                <c:pt idx="72">
                  <c:v>22.499999999999996</c:v>
                </c:pt>
                <c:pt idx="73">
                  <c:v>21.897999999999996</c:v>
                </c:pt>
                <c:pt idx="74">
                  <c:v>21.250000000000004</c:v>
                </c:pt>
                <c:pt idx="75">
                  <c:v>20.555999999999997</c:v>
                </c:pt>
                <c:pt idx="76">
                  <c:v>19.906999999999996</c:v>
                </c:pt>
                <c:pt idx="77">
                  <c:v>19.306</c:v>
                </c:pt>
                <c:pt idx="78">
                  <c:v>18.657</c:v>
                </c:pt>
                <c:pt idx="79">
                  <c:v>17.962999999999994</c:v>
                </c:pt>
                <c:pt idx="80">
                  <c:v>17.269000000000002</c:v>
                </c:pt>
                <c:pt idx="81">
                  <c:v>16.666999999999998</c:v>
                </c:pt>
                <c:pt idx="82">
                  <c:v>15.903</c:v>
                </c:pt>
                <c:pt idx="83">
                  <c:v>15.185000000000004</c:v>
                </c:pt>
                <c:pt idx="84">
                  <c:v>14.536999999999999</c:v>
                </c:pt>
                <c:pt idx="85">
                  <c:v>13.795999999999998</c:v>
                </c:pt>
                <c:pt idx="86">
                  <c:v>13.193999999999996</c:v>
                </c:pt>
                <c:pt idx="87">
                  <c:v>12.592999999999998</c:v>
                </c:pt>
                <c:pt idx="88">
                  <c:v>11.990999999999996</c:v>
                </c:pt>
                <c:pt idx="89">
                  <c:v>11.295999999999996</c:v>
                </c:pt>
                <c:pt idx="90">
                  <c:v>10.602</c:v>
                </c:pt>
                <c:pt idx="91">
                  <c:v>9.860999999999997</c:v>
                </c:pt>
                <c:pt idx="92">
                  <c:v>9.213000000000005</c:v>
                </c:pt>
                <c:pt idx="93">
                  <c:v>8.518999999999998</c:v>
                </c:pt>
                <c:pt idx="94">
                  <c:v>7.777999999999996</c:v>
                </c:pt>
                <c:pt idx="95">
                  <c:v>6.852000000000002</c:v>
                </c:pt>
                <c:pt idx="96">
                  <c:v>6.111</c:v>
                </c:pt>
                <c:pt idx="97">
                  <c:v>5.000000000000004</c:v>
                </c:pt>
                <c:pt idx="98">
                  <c:v>3.888999999999998</c:v>
                </c:pt>
              </c:numCache>
            </c:numRef>
          </c:yVal>
          <c:smooth val="0"/>
        </c:ser>
        <c:axId val="9353204"/>
        <c:axId val="17069973"/>
      </c:scatterChart>
      <c:valAx>
        <c:axId val="935320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percentile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17069973"/>
        <c:crosses val="autoZero"/>
        <c:crossBetween val="midCat"/>
        <c:dispUnits/>
        <c:majorUnit val="10"/>
      </c:valAx>
      <c:valAx>
        <c:axId val="1706997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human poverty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9353204"/>
        <c:crosses val="autoZero"/>
        <c:crossBetween val="midCat"/>
        <c:dispUnits/>
        <c:maj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2: Distribution of persons by their 
human poverty index</a:t>
            </a:r>
          </a:p>
        </c:rich>
      </c:tx>
      <c:layout>
        <c:manualLayout>
          <c:xMode val="factor"/>
          <c:yMode val="factor"/>
          <c:x val="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22"/>
          <c:w val="0.959"/>
          <c:h val="0.820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FF"/>
                </a:solidFill>
              </a:ln>
            </c:spPr>
            <c:marker>
              <c:symbol val="circle"/>
              <c:size val="12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0000FF"/>
                </a:solidFill>
              </a:ln>
            </c:spPr>
            <c:marker>
              <c:symbol val="circle"/>
              <c:size val="12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'[4]Tab (2)'!$B$7:$B$105</c:f>
              <c:numCache>
                <c:ptCount val="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</c:numCache>
            </c:numRef>
          </c:xVal>
          <c:yVal>
            <c:numRef>
              <c:f>'[4]Tab (2)'!$C$7:$C$105</c:f>
              <c:numCache>
                <c:ptCount val="99"/>
                <c:pt idx="0">
                  <c:v>67.917</c:v>
                </c:pt>
                <c:pt idx="1">
                  <c:v>64.72200000000001</c:v>
                </c:pt>
                <c:pt idx="2">
                  <c:v>62.639</c:v>
                </c:pt>
                <c:pt idx="3">
                  <c:v>61.111000000000004</c:v>
                </c:pt>
                <c:pt idx="4">
                  <c:v>59.514</c:v>
                </c:pt>
                <c:pt idx="5">
                  <c:v>58.333</c:v>
                </c:pt>
                <c:pt idx="6">
                  <c:v>57.361</c:v>
                </c:pt>
                <c:pt idx="7">
                  <c:v>56.25</c:v>
                </c:pt>
                <c:pt idx="8">
                  <c:v>55.278000000000006</c:v>
                </c:pt>
                <c:pt idx="9">
                  <c:v>54.306</c:v>
                </c:pt>
                <c:pt idx="10">
                  <c:v>53.471999999999994</c:v>
                </c:pt>
                <c:pt idx="11">
                  <c:v>52.5</c:v>
                </c:pt>
                <c:pt idx="12">
                  <c:v>51.736000000000004</c:v>
                </c:pt>
                <c:pt idx="13">
                  <c:v>50.833</c:v>
                </c:pt>
                <c:pt idx="14">
                  <c:v>50.139</c:v>
                </c:pt>
                <c:pt idx="15">
                  <c:v>49.306000000000004</c:v>
                </c:pt>
                <c:pt idx="16">
                  <c:v>48.472</c:v>
                </c:pt>
                <c:pt idx="17">
                  <c:v>47.708</c:v>
                </c:pt>
                <c:pt idx="18">
                  <c:v>46.943999999999996</c:v>
                </c:pt>
                <c:pt idx="19">
                  <c:v>46.25</c:v>
                </c:pt>
                <c:pt idx="20">
                  <c:v>45.556</c:v>
                </c:pt>
                <c:pt idx="21">
                  <c:v>44.861</c:v>
                </c:pt>
                <c:pt idx="22">
                  <c:v>44.167</c:v>
                </c:pt>
                <c:pt idx="23">
                  <c:v>43.472</c:v>
                </c:pt>
                <c:pt idx="24">
                  <c:v>42.824</c:v>
                </c:pt>
                <c:pt idx="25">
                  <c:v>42.083000000000006</c:v>
                </c:pt>
                <c:pt idx="26">
                  <c:v>41.528</c:v>
                </c:pt>
                <c:pt idx="27">
                  <c:v>40.833</c:v>
                </c:pt>
                <c:pt idx="28">
                  <c:v>40.162</c:v>
                </c:pt>
                <c:pt idx="29">
                  <c:v>39.583</c:v>
                </c:pt>
                <c:pt idx="30">
                  <c:v>39.028</c:v>
                </c:pt>
                <c:pt idx="31">
                  <c:v>38.333</c:v>
                </c:pt>
                <c:pt idx="32">
                  <c:v>37.639</c:v>
                </c:pt>
                <c:pt idx="33">
                  <c:v>37.083</c:v>
                </c:pt>
                <c:pt idx="34">
                  <c:v>36.528000000000006</c:v>
                </c:pt>
                <c:pt idx="35">
                  <c:v>35.833000000000006</c:v>
                </c:pt>
                <c:pt idx="36">
                  <c:v>35.346999999999994</c:v>
                </c:pt>
                <c:pt idx="37">
                  <c:v>34.721999999999994</c:v>
                </c:pt>
                <c:pt idx="38">
                  <c:v>34.167</c:v>
                </c:pt>
                <c:pt idx="39">
                  <c:v>33.565</c:v>
                </c:pt>
                <c:pt idx="40">
                  <c:v>33.056</c:v>
                </c:pt>
                <c:pt idx="41">
                  <c:v>32.45400000000001</c:v>
                </c:pt>
                <c:pt idx="42">
                  <c:v>31.943999999999996</c:v>
                </c:pt>
                <c:pt idx="43">
                  <c:v>31.389</c:v>
                </c:pt>
                <c:pt idx="44">
                  <c:v>30.694</c:v>
                </c:pt>
                <c:pt idx="45">
                  <c:v>30.208000000000002</c:v>
                </c:pt>
                <c:pt idx="46">
                  <c:v>29.630000000000003</c:v>
                </c:pt>
                <c:pt idx="47">
                  <c:v>29.166999999999998</c:v>
                </c:pt>
                <c:pt idx="48">
                  <c:v>28.610999999999997</c:v>
                </c:pt>
                <c:pt idx="49">
                  <c:v>27.963000000000005</c:v>
                </c:pt>
                <c:pt idx="50">
                  <c:v>27.500000000000004</c:v>
                </c:pt>
                <c:pt idx="51">
                  <c:v>26.944000000000003</c:v>
                </c:pt>
                <c:pt idx="52">
                  <c:v>26.527999999999995</c:v>
                </c:pt>
                <c:pt idx="53">
                  <c:v>25.926000000000005</c:v>
                </c:pt>
                <c:pt idx="54">
                  <c:v>25.463</c:v>
                </c:pt>
                <c:pt idx="55">
                  <c:v>25</c:v>
                </c:pt>
                <c:pt idx="56">
                  <c:v>24.444</c:v>
                </c:pt>
                <c:pt idx="57">
                  <c:v>23.980999999999998</c:v>
                </c:pt>
                <c:pt idx="58">
                  <c:v>23.519000000000002</c:v>
                </c:pt>
                <c:pt idx="59">
                  <c:v>23.055999999999997</c:v>
                </c:pt>
                <c:pt idx="60">
                  <c:v>22.523000000000003</c:v>
                </c:pt>
                <c:pt idx="61">
                  <c:v>22.083</c:v>
                </c:pt>
                <c:pt idx="62">
                  <c:v>21.667</c:v>
                </c:pt>
                <c:pt idx="63">
                  <c:v>21.157000000000004</c:v>
                </c:pt>
                <c:pt idx="64">
                  <c:v>20.741</c:v>
                </c:pt>
                <c:pt idx="65">
                  <c:v>20.277999999999995</c:v>
                </c:pt>
                <c:pt idx="66">
                  <c:v>19.860999999999997</c:v>
                </c:pt>
                <c:pt idx="67">
                  <c:v>19.421</c:v>
                </c:pt>
                <c:pt idx="68">
                  <c:v>19.005000000000006</c:v>
                </c:pt>
                <c:pt idx="69">
                  <c:v>18.519</c:v>
                </c:pt>
                <c:pt idx="70">
                  <c:v>18.147999999999996</c:v>
                </c:pt>
                <c:pt idx="71">
                  <c:v>17.684999999999995</c:v>
                </c:pt>
                <c:pt idx="72">
                  <c:v>17.222000000000005</c:v>
                </c:pt>
                <c:pt idx="73">
                  <c:v>16.805999999999997</c:v>
                </c:pt>
                <c:pt idx="74">
                  <c:v>16.389</c:v>
                </c:pt>
                <c:pt idx="75">
                  <c:v>15.971999999999998</c:v>
                </c:pt>
                <c:pt idx="76">
                  <c:v>15.508999999999995</c:v>
                </c:pt>
                <c:pt idx="77">
                  <c:v>15.185000000000004</c:v>
                </c:pt>
                <c:pt idx="78">
                  <c:v>14.722000000000001</c:v>
                </c:pt>
                <c:pt idx="79">
                  <c:v>14.305999999999997</c:v>
                </c:pt>
                <c:pt idx="80">
                  <c:v>13.934999999999997</c:v>
                </c:pt>
                <c:pt idx="81">
                  <c:v>13.610999999999995</c:v>
                </c:pt>
                <c:pt idx="82">
                  <c:v>13.193999999999996</c:v>
                </c:pt>
                <c:pt idx="83">
                  <c:v>12.778</c:v>
                </c:pt>
                <c:pt idx="84">
                  <c:v>12.268999999999997</c:v>
                </c:pt>
                <c:pt idx="85">
                  <c:v>11.897999999999998</c:v>
                </c:pt>
                <c:pt idx="86">
                  <c:v>11.480999999999996</c:v>
                </c:pt>
                <c:pt idx="87">
                  <c:v>11.111000000000004</c:v>
                </c:pt>
                <c:pt idx="88">
                  <c:v>10.602</c:v>
                </c:pt>
                <c:pt idx="89">
                  <c:v>10.138999999999998</c:v>
                </c:pt>
                <c:pt idx="90">
                  <c:v>9.630000000000006</c:v>
                </c:pt>
                <c:pt idx="91">
                  <c:v>9.167000000000003</c:v>
                </c:pt>
                <c:pt idx="92">
                  <c:v>8.611000000000002</c:v>
                </c:pt>
                <c:pt idx="93">
                  <c:v>8.031999999999995</c:v>
                </c:pt>
                <c:pt idx="94">
                  <c:v>7.4069999999999965</c:v>
                </c:pt>
                <c:pt idx="95">
                  <c:v>6.667000000000001</c:v>
                </c:pt>
                <c:pt idx="96">
                  <c:v>5.925999999999998</c:v>
                </c:pt>
                <c:pt idx="97">
                  <c:v>5.000000000000004</c:v>
                </c:pt>
                <c:pt idx="98">
                  <c:v>3.703999999999996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2"/>
              <c:spPr>
                <a:solidFill>
                  <a:srgbClr val="FFFF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8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2"/>
              <c:spPr>
                <a:solidFill>
                  <a:srgbClr val="FFFFFF"/>
                </a:solidFill>
                <a:ln>
                  <a:solidFill>
                    <a:srgbClr val="FF6600"/>
                  </a:solidFill>
                </a:ln>
              </c:spPr>
            </c:marker>
          </c:dPt>
          <c:yVal>
            <c:numRef>
              <c:f>'[4]Tab (2)'!$O$7:$O$105</c:f>
              <c:numCache>
                <c:ptCount val="99"/>
                <c:pt idx="0">
                  <c:v>60.556</c:v>
                </c:pt>
                <c:pt idx="1">
                  <c:v>57.361</c:v>
                </c:pt>
                <c:pt idx="2">
                  <c:v>55.278000000000006</c:v>
                </c:pt>
                <c:pt idx="3">
                  <c:v>53.611</c:v>
                </c:pt>
                <c:pt idx="4">
                  <c:v>52.153000000000006</c:v>
                </c:pt>
                <c:pt idx="5">
                  <c:v>50.833</c:v>
                </c:pt>
                <c:pt idx="6">
                  <c:v>49.583</c:v>
                </c:pt>
                <c:pt idx="7">
                  <c:v>48.472</c:v>
                </c:pt>
                <c:pt idx="8">
                  <c:v>47.431</c:v>
                </c:pt>
                <c:pt idx="9">
                  <c:v>46.597</c:v>
                </c:pt>
                <c:pt idx="10">
                  <c:v>45.694</c:v>
                </c:pt>
                <c:pt idx="11">
                  <c:v>44.931</c:v>
                </c:pt>
                <c:pt idx="12">
                  <c:v>44.167</c:v>
                </c:pt>
                <c:pt idx="13">
                  <c:v>43.472</c:v>
                </c:pt>
                <c:pt idx="14">
                  <c:v>42.708</c:v>
                </c:pt>
                <c:pt idx="15">
                  <c:v>41.991</c:v>
                </c:pt>
                <c:pt idx="16">
                  <c:v>41.25</c:v>
                </c:pt>
                <c:pt idx="17">
                  <c:v>40.556000000000004</c:v>
                </c:pt>
                <c:pt idx="18">
                  <c:v>39.861000000000004</c:v>
                </c:pt>
                <c:pt idx="19">
                  <c:v>39.190000000000005</c:v>
                </c:pt>
                <c:pt idx="20">
                  <c:v>38.471999999999994</c:v>
                </c:pt>
                <c:pt idx="21">
                  <c:v>37.917</c:v>
                </c:pt>
                <c:pt idx="22">
                  <c:v>37.222</c:v>
                </c:pt>
                <c:pt idx="23">
                  <c:v>36.597</c:v>
                </c:pt>
                <c:pt idx="24">
                  <c:v>35.972</c:v>
                </c:pt>
                <c:pt idx="25">
                  <c:v>35.417</c:v>
                </c:pt>
                <c:pt idx="26">
                  <c:v>34.792</c:v>
                </c:pt>
                <c:pt idx="27">
                  <c:v>34.167</c:v>
                </c:pt>
                <c:pt idx="28">
                  <c:v>33.472</c:v>
                </c:pt>
                <c:pt idx="29">
                  <c:v>32.87</c:v>
                </c:pt>
                <c:pt idx="30">
                  <c:v>32.221999999999994</c:v>
                </c:pt>
                <c:pt idx="31">
                  <c:v>31.667</c:v>
                </c:pt>
                <c:pt idx="32">
                  <c:v>31.111</c:v>
                </c:pt>
                <c:pt idx="33">
                  <c:v>30.508999999999997</c:v>
                </c:pt>
                <c:pt idx="34">
                  <c:v>30.000000000000004</c:v>
                </c:pt>
                <c:pt idx="35">
                  <c:v>29.305999999999997</c:v>
                </c:pt>
                <c:pt idx="36">
                  <c:v>28.703999999999997</c:v>
                </c:pt>
                <c:pt idx="37">
                  <c:v>28.193999999999996</c:v>
                </c:pt>
                <c:pt idx="38">
                  <c:v>27.593</c:v>
                </c:pt>
                <c:pt idx="39">
                  <c:v>27.083000000000002</c:v>
                </c:pt>
                <c:pt idx="40">
                  <c:v>26.527999999999995</c:v>
                </c:pt>
                <c:pt idx="41">
                  <c:v>25.971999999999994</c:v>
                </c:pt>
                <c:pt idx="42">
                  <c:v>25.417</c:v>
                </c:pt>
                <c:pt idx="43">
                  <c:v>24.907</c:v>
                </c:pt>
                <c:pt idx="44">
                  <c:v>24.306000000000004</c:v>
                </c:pt>
                <c:pt idx="45">
                  <c:v>23.750000000000004</c:v>
                </c:pt>
                <c:pt idx="46">
                  <c:v>23.333000000000006</c:v>
                </c:pt>
                <c:pt idx="47">
                  <c:v>22.846999999999994</c:v>
                </c:pt>
                <c:pt idx="48">
                  <c:v>22.360999999999997</c:v>
                </c:pt>
                <c:pt idx="49">
                  <c:v>21.806000000000004</c:v>
                </c:pt>
                <c:pt idx="50">
                  <c:v>21.319</c:v>
                </c:pt>
                <c:pt idx="51">
                  <c:v>20.926000000000002</c:v>
                </c:pt>
                <c:pt idx="52">
                  <c:v>20.486000000000004</c:v>
                </c:pt>
                <c:pt idx="53">
                  <c:v>19.999999999999996</c:v>
                </c:pt>
                <c:pt idx="54">
                  <c:v>19.56</c:v>
                </c:pt>
                <c:pt idx="55">
                  <c:v>19.096999999999998</c:v>
                </c:pt>
                <c:pt idx="56">
                  <c:v>18.703999999999997</c:v>
                </c:pt>
                <c:pt idx="57">
                  <c:v>18.264000000000003</c:v>
                </c:pt>
                <c:pt idx="58">
                  <c:v>17.917000000000005</c:v>
                </c:pt>
                <c:pt idx="59">
                  <c:v>17.500000000000004</c:v>
                </c:pt>
                <c:pt idx="60">
                  <c:v>17.083000000000006</c:v>
                </c:pt>
                <c:pt idx="61">
                  <c:v>16.666999999999998</c:v>
                </c:pt>
                <c:pt idx="62">
                  <c:v>16.342999999999996</c:v>
                </c:pt>
                <c:pt idx="63">
                  <c:v>15.971999999999998</c:v>
                </c:pt>
                <c:pt idx="64">
                  <c:v>15.602000000000004</c:v>
                </c:pt>
                <c:pt idx="65">
                  <c:v>15.230999999999995</c:v>
                </c:pt>
                <c:pt idx="66">
                  <c:v>14.907000000000004</c:v>
                </c:pt>
                <c:pt idx="67">
                  <c:v>14.536999999999999</c:v>
                </c:pt>
                <c:pt idx="68">
                  <c:v>14.259</c:v>
                </c:pt>
                <c:pt idx="69">
                  <c:v>13.888999999999996</c:v>
                </c:pt>
                <c:pt idx="70">
                  <c:v>13.519000000000004</c:v>
                </c:pt>
                <c:pt idx="71">
                  <c:v>13.193999999999996</c:v>
                </c:pt>
                <c:pt idx="72">
                  <c:v>12.917000000000002</c:v>
                </c:pt>
                <c:pt idx="73">
                  <c:v>12.639</c:v>
                </c:pt>
                <c:pt idx="74">
                  <c:v>12.268999999999997</c:v>
                </c:pt>
                <c:pt idx="75">
                  <c:v>11.990999999999996</c:v>
                </c:pt>
                <c:pt idx="76">
                  <c:v>11.667000000000005</c:v>
                </c:pt>
                <c:pt idx="77">
                  <c:v>11.295999999999996</c:v>
                </c:pt>
                <c:pt idx="78">
                  <c:v>11.019000000000002</c:v>
                </c:pt>
                <c:pt idx="79">
                  <c:v>10.787000000000003</c:v>
                </c:pt>
                <c:pt idx="80">
                  <c:v>10.509000000000002</c:v>
                </c:pt>
                <c:pt idx="81">
                  <c:v>10.138999999999998</c:v>
                </c:pt>
                <c:pt idx="82">
                  <c:v>9.721999999999998</c:v>
                </c:pt>
                <c:pt idx="83">
                  <c:v>9.443999999999997</c:v>
                </c:pt>
                <c:pt idx="84">
                  <c:v>9.167000000000003</c:v>
                </c:pt>
                <c:pt idx="85">
                  <c:v>8.796000000000003</c:v>
                </c:pt>
                <c:pt idx="86">
                  <c:v>8.518999999999998</c:v>
                </c:pt>
                <c:pt idx="87">
                  <c:v>8.194</c:v>
                </c:pt>
                <c:pt idx="88">
                  <c:v>7.777999999999996</c:v>
                </c:pt>
                <c:pt idx="89">
                  <c:v>7.499999999999996</c:v>
                </c:pt>
                <c:pt idx="90">
                  <c:v>7.082999999999995</c:v>
                </c:pt>
                <c:pt idx="91">
                  <c:v>6.713000000000003</c:v>
                </c:pt>
                <c:pt idx="92">
                  <c:v>6.389</c:v>
                </c:pt>
                <c:pt idx="93">
                  <c:v>5.925999999999998</c:v>
                </c:pt>
                <c:pt idx="94">
                  <c:v>5.462999999999996</c:v>
                </c:pt>
                <c:pt idx="95">
                  <c:v>4.861000000000004</c:v>
                </c:pt>
                <c:pt idx="96">
                  <c:v>4.4440000000000035</c:v>
                </c:pt>
                <c:pt idx="97">
                  <c:v>3.888999999999998</c:v>
                </c:pt>
                <c:pt idx="98">
                  <c:v>2.7780000000000027</c:v>
                </c:pt>
              </c:numCache>
            </c:numRef>
          </c:yVal>
          <c:smooth val="0"/>
        </c:ser>
        <c:axId val="19412030"/>
        <c:axId val="40490543"/>
      </c:scatterChart>
      <c:valAx>
        <c:axId val="1941203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490543"/>
        <c:crosses val="autoZero"/>
        <c:crossBetween val="midCat"/>
        <c:dispUnits/>
        <c:majorUnit val="5"/>
      </c:valAx>
      <c:valAx>
        <c:axId val="4049054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human poverty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9412030"/>
        <c:crosses val="autoZero"/>
        <c:crossBetween val="midCat"/>
        <c:dispUnits/>
        <c:maj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1: Distribution of persons according to their human poverty index for three socio-demographic groups </a:t>
            </a:r>
          </a:p>
        </c:rich>
      </c:tx>
      <c:layout>
        <c:manualLayout>
          <c:xMode val="factor"/>
          <c:yMode val="factor"/>
          <c:x val="-0.002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1825"/>
          <c:w val="0.94425"/>
          <c:h val="0.824"/>
        </c:manualLayout>
      </c:layout>
      <c:scatterChart>
        <c:scatterStyle val="line"/>
        <c:varyColors val="0"/>
        <c:ser>
          <c:idx val="0"/>
          <c:order val="0"/>
          <c:tx>
            <c:v>White adult in a household  headed by a men with at least some secondary education employed in the formal sector living in the urban south or southeast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'[9]Grupos 11 e 178 by c_cent 03'!$B$115:$B$214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'[9]Grupos 11 e 178 by c_cent 03'!$F$115:$F$214</c:f>
              <c:numCache>
                <c:ptCount val="100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0.00183</c:v>
                </c:pt>
                <c:pt idx="18">
                  <c:v>0.00183</c:v>
                </c:pt>
                <c:pt idx="19">
                  <c:v>0.00183</c:v>
                </c:pt>
                <c:pt idx="20">
                  <c:v>0.00183</c:v>
                </c:pt>
                <c:pt idx="21">
                  <c:v>0.00506</c:v>
                </c:pt>
                <c:pt idx="22">
                  <c:v>0.012421999999999999</c:v>
                </c:pt>
                <c:pt idx="23">
                  <c:v>0.012421999999999999</c:v>
                </c:pt>
                <c:pt idx="24">
                  <c:v>0.016544</c:v>
                </c:pt>
                <c:pt idx="25">
                  <c:v>0.016544</c:v>
                </c:pt>
                <c:pt idx="26">
                  <c:v>0.026500000000000003</c:v>
                </c:pt>
                <c:pt idx="27">
                  <c:v>0.023516000000000002</c:v>
                </c:pt>
                <c:pt idx="28">
                  <c:v>0.026262</c:v>
                </c:pt>
                <c:pt idx="29">
                  <c:v>0.026979999999999997</c:v>
                </c:pt>
                <c:pt idx="30">
                  <c:v>0.0353</c:v>
                </c:pt>
                <c:pt idx="31">
                  <c:v>0.022609999999999998</c:v>
                </c:pt>
                <c:pt idx="32">
                  <c:v>0.017948</c:v>
                </c:pt>
                <c:pt idx="33">
                  <c:v>0.034726</c:v>
                </c:pt>
                <c:pt idx="34">
                  <c:v>0.03569</c:v>
                </c:pt>
                <c:pt idx="35">
                  <c:v>0.03308</c:v>
                </c:pt>
                <c:pt idx="36">
                  <c:v>0.044282</c:v>
                </c:pt>
                <c:pt idx="37">
                  <c:v>0.05356599999999999</c:v>
                </c:pt>
                <c:pt idx="38">
                  <c:v>0.045124</c:v>
                </c:pt>
                <c:pt idx="39">
                  <c:v>0.057136</c:v>
                </c:pt>
                <c:pt idx="40">
                  <c:v>0.07378199999999999</c:v>
                </c:pt>
                <c:pt idx="41">
                  <c:v>0.06483399999999999</c:v>
                </c:pt>
                <c:pt idx="42">
                  <c:v>0.076878</c:v>
                </c:pt>
                <c:pt idx="43">
                  <c:v>0.113558</c:v>
                </c:pt>
                <c:pt idx="44">
                  <c:v>0.12423199999999998</c:v>
                </c:pt>
                <c:pt idx="45">
                  <c:v>0.136844</c:v>
                </c:pt>
                <c:pt idx="46">
                  <c:v>0.15251399999999998</c:v>
                </c:pt>
                <c:pt idx="47">
                  <c:v>0.16514</c:v>
                </c:pt>
                <c:pt idx="48">
                  <c:v>0.17769399999999996</c:v>
                </c:pt>
                <c:pt idx="49">
                  <c:v>0.181836</c:v>
                </c:pt>
                <c:pt idx="50">
                  <c:v>0.172898</c:v>
                </c:pt>
                <c:pt idx="51">
                  <c:v>0.20103400000000002</c:v>
                </c:pt>
                <c:pt idx="52">
                  <c:v>0.21843400000000002</c:v>
                </c:pt>
                <c:pt idx="53">
                  <c:v>0.20636599999999997</c:v>
                </c:pt>
                <c:pt idx="54">
                  <c:v>0.23991599999999996</c:v>
                </c:pt>
                <c:pt idx="55">
                  <c:v>0.305124</c:v>
                </c:pt>
                <c:pt idx="56">
                  <c:v>0.31787</c:v>
                </c:pt>
                <c:pt idx="57">
                  <c:v>0.352626</c:v>
                </c:pt>
                <c:pt idx="58">
                  <c:v>0.384702</c:v>
                </c:pt>
                <c:pt idx="59">
                  <c:v>0.414214</c:v>
                </c:pt>
                <c:pt idx="60">
                  <c:v>0.44542800000000005</c:v>
                </c:pt>
                <c:pt idx="61">
                  <c:v>0.49927400000000005</c:v>
                </c:pt>
                <c:pt idx="62">
                  <c:v>0.5339579999999999</c:v>
                </c:pt>
                <c:pt idx="63">
                  <c:v>0.6108819999999999</c:v>
                </c:pt>
                <c:pt idx="64">
                  <c:v>0.713286</c:v>
                </c:pt>
                <c:pt idx="65">
                  <c:v>0.777374</c:v>
                </c:pt>
                <c:pt idx="66">
                  <c:v>0.84134</c:v>
                </c:pt>
                <c:pt idx="67">
                  <c:v>0.8772020000000001</c:v>
                </c:pt>
                <c:pt idx="68">
                  <c:v>0.893948</c:v>
                </c:pt>
                <c:pt idx="69">
                  <c:v>0.8557560000000001</c:v>
                </c:pt>
                <c:pt idx="70">
                  <c:v>0.991856</c:v>
                </c:pt>
                <c:pt idx="71">
                  <c:v>1.122186</c:v>
                </c:pt>
                <c:pt idx="72">
                  <c:v>1.2354479999999999</c:v>
                </c:pt>
                <c:pt idx="73">
                  <c:v>1.225114</c:v>
                </c:pt>
                <c:pt idx="74">
                  <c:v>1.4270260000000001</c:v>
                </c:pt>
                <c:pt idx="75">
                  <c:v>1.412832</c:v>
                </c:pt>
                <c:pt idx="76">
                  <c:v>1.384808</c:v>
                </c:pt>
                <c:pt idx="77">
                  <c:v>1.664188</c:v>
                </c:pt>
                <c:pt idx="78">
                  <c:v>1.893948</c:v>
                </c:pt>
                <c:pt idx="79">
                  <c:v>1.887442</c:v>
                </c:pt>
                <c:pt idx="80">
                  <c:v>1.97349</c:v>
                </c:pt>
                <c:pt idx="81">
                  <c:v>2.217276</c:v>
                </c:pt>
                <c:pt idx="82">
                  <c:v>2.068426</c:v>
                </c:pt>
                <c:pt idx="83">
                  <c:v>2.3121339999999995</c:v>
                </c:pt>
                <c:pt idx="84">
                  <c:v>2.386784</c:v>
                </c:pt>
                <c:pt idx="85">
                  <c:v>2.568802</c:v>
                </c:pt>
                <c:pt idx="86">
                  <c:v>2.51467</c:v>
                </c:pt>
                <c:pt idx="87">
                  <c:v>2.935396</c:v>
                </c:pt>
                <c:pt idx="88">
                  <c:v>2.902276</c:v>
                </c:pt>
                <c:pt idx="89">
                  <c:v>3.3646159999999994</c:v>
                </c:pt>
                <c:pt idx="90">
                  <c:v>3.464218</c:v>
                </c:pt>
                <c:pt idx="91">
                  <c:v>3.8081540000000005</c:v>
                </c:pt>
                <c:pt idx="92">
                  <c:v>3.763682</c:v>
                </c:pt>
                <c:pt idx="93">
                  <c:v>4.35215</c:v>
                </c:pt>
                <c:pt idx="94">
                  <c:v>4.522361999999999</c:v>
                </c:pt>
                <c:pt idx="95">
                  <c:v>4.689672</c:v>
                </c:pt>
                <c:pt idx="96">
                  <c:v>5.218144000000001</c:v>
                </c:pt>
                <c:pt idx="97">
                  <c:v>5.999344000000001</c:v>
                </c:pt>
              </c:numCache>
            </c:numRef>
          </c:yVal>
          <c:smooth val="0"/>
        </c:ser>
        <c:ser>
          <c:idx val="1"/>
          <c:order val="1"/>
          <c:tx>
            <c:v>Black children in a household  headed by an non-occupied illiterated women in rural northeast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'[9]Grupos 11 e 178 by c_cent 03'!$F$11:$F$110</c:f>
              <c:numCache>
                <c:ptCount val="100"/>
                <c:pt idx="2">
                  <c:v>10.87928</c:v>
                </c:pt>
                <c:pt idx="3">
                  <c:v>8.25648</c:v>
                </c:pt>
                <c:pt idx="4">
                  <c:v>7.695780000000001</c:v>
                </c:pt>
                <c:pt idx="5">
                  <c:v>6.432079999999999</c:v>
                </c:pt>
                <c:pt idx="6">
                  <c:v>5.34512</c:v>
                </c:pt>
                <c:pt idx="7">
                  <c:v>5.47956</c:v>
                </c:pt>
                <c:pt idx="8">
                  <c:v>3.66886</c:v>
                </c:pt>
                <c:pt idx="9">
                  <c:v>2.9361800000000007</c:v>
                </c:pt>
                <c:pt idx="10">
                  <c:v>2.4020400000000004</c:v>
                </c:pt>
                <c:pt idx="11">
                  <c:v>2.1386999999999996</c:v>
                </c:pt>
                <c:pt idx="12">
                  <c:v>1.0089199999999998</c:v>
                </c:pt>
                <c:pt idx="13">
                  <c:v>1.13916</c:v>
                </c:pt>
                <c:pt idx="14">
                  <c:v>1.14214</c:v>
                </c:pt>
                <c:pt idx="15">
                  <c:v>1.2371599999999998</c:v>
                </c:pt>
                <c:pt idx="16">
                  <c:v>0.90754</c:v>
                </c:pt>
                <c:pt idx="17">
                  <c:v>0.7743</c:v>
                </c:pt>
                <c:pt idx="18">
                  <c:v>1.10052</c:v>
                </c:pt>
                <c:pt idx="19">
                  <c:v>1.03464</c:v>
                </c:pt>
                <c:pt idx="20">
                  <c:v>0.7218199999999999</c:v>
                </c:pt>
                <c:pt idx="21">
                  <c:v>0.8610199999999999</c:v>
                </c:pt>
                <c:pt idx="22">
                  <c:v>0.7950199999999998</c:v>
                </c:pt>
                <c:pt idx="23">
                  <c:v>0.33814</c:v>
                </c:pt>
                <c:pt idx="24">
                  <c:v>0.27227999999999997</c:v>
                </c:pt>
                <c:pt idx="25">
                  <c:v>0.20642</c:v>
                </c:pt>
                <c:pt idx="26">
                  <c:v>0.06722</c:v>
                </c:pt>
                <c:pt idx="27">
                  <c:v>0.06722</c:v>
                </c:pt>
                <c:pt idx="28">
                  <c:v>0.12876</c:v>
                </c:pt>
                <c:pt idx="29">
                  <c:v>0.12876</c:v>
                </c:pt>
                <c:pt idx="30">
                  <c:v>0.12876</c:v>
                </c:pt>
                <c:pt idx="31">
                  <c:v>0.32636000000000004</c:v>
                </c:pt>
                <c:pt idx="32">
                  <c:v>0.46080000000000004</c:v>
                </c:pt>
                <c:pt idx="33">
                  <c:v>0.33204</c:v>
                </c:pt>
                <c:pt idx="34">
                  <c:v>0.33204</c:v>
                </c:pt>
                <c:pt idx="35">
                  <c:v>0.4513</c:v>
                </c:pt>
                <c:pt idx="36">
                  <c:v>0.31808000000000003</c:v>
                </c:pt>
                <c:pt idx="37">
                  <c:v>0.37678</c:v>
                </c:pt>
                <c:pt idx="38">
                  <c:v>0.37678</c:v>
                </c:pt>
                <c:pt idx="39">
                  <c:v>0.37678</c:v>
                </c:pt>
                <c:pt idx="40">
                  <c:v>0.25752</c:v>
                </c:pt>
                <c:pt idx="41">
                  <c:v>0.19314</c:v>
                </c:pt>
                <c:pt idx="42">
                  <c:v>0.02968</c:v>
                </c:pt>
                <c:pt idx="43">
                  <c:v>0.09230000000000001</c:v>
                </c:pt>
                <c:pt idx="44">
                  <c:v>0.09230000000000001</c:v>
                </c:pt>
                <c:pt idx="45">
                  <c:v>0.09230000000000001</c:v>
                </c:pt>
                <c:pt idx="46">
                  <c:v>0.15816</c:v>
                </c:pt>
                <c:pt idx="47">
                  <c:v>0.12847999999999998</c:v>
                </c:pt>
                <c:pt idx="48">
                  <c:v>0.06586</c:v>
                </c:pt>
                <c:pt idx="49">
                  <c:v>0.06586</c:v>
                </c:pt>
                <c:pt idx="50">
                  <c:v>0.06586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'[9]Grupos 11 e 178 by c_cent 03'!$F$219:$F$318</c:f>
              <c:numCache>
                <c:ptCount val="100"/>
                <c:pt idx="2">
                  <c:v>0.434315</c:v>
                </c:pt>
                <c:pt idx="3">
                  <c:v>0.25318</c:v>
                </c:pt>
                <c:pt idx="4">
                  <c:v>0.33157000000000003</c:v>
                </c:pt>
                <c:pt idx="5">
                  <c:v>0.30544</c:v>
                </c:pt>
                <c:pt idx="6">
                  <c:v>0.33157000000000003</c:v>
                </c:pt>
                <c:pt idx="7">
                  <c:v>0.3916933333333333</c:v>
                </c:pt>
                <c:pt idx="8">
                  <c:v>0.437675</c:v>
                </c:pt>
                <c:pt idx="9">
                  <c:v>0.37495</c:v>
                </c:pt>
                <c:pt idx="10">
                  <c:v>0.6361224999999999</c:v>
                </c:pt>
                <c:pt idx="11">
                  <c:v>0.6038279999999999</c:v>
                </c:pt>
                <c:pt idx="12">
                  <c:v>0.67405</c:v>
                </c:pt>
                <c:pt idx="13">
                  <c:v>0.811398</c:v>
                </c:pt>
                <c:pt idx="14">
                  <c:v>1.049512</c:v>
                </c:pt>
                <c:pt idx="15">
                  <c:v>0.836566</c:v>
                </c:pt>
                <c:pt idx="16">
                  <c:v>0.98264</c:v>
                </c:pt>
                <c:pt idx="17">
                  <c:v>0.9756900000000002</c:v>
                </c:pt>
                <c:pt idx="18">
                  <c:v>0.8442780000000001</c:v>
                </c:pt>
                <c:pt idx="19">
                  <c:v>0.8045500000000001</c:v>
                </c:pt>
                <c:pt idx="20">
                  <c:v>1.00806</c:v>
                </c:pt>
                <c:pt idx="21">
                  <c:v>0.931396</c:v>
                </c:pt>
                <c:pt idx="22">
                  <c:v>0.920994</c:v>
                </c:pt>
                <c:pt idx="23">
                  <c:v>1.0670179999999998</c:v>
                </c:pt>
                <c:pt idx="24">
                  <c:v>1.182142</c:v>
                </c:pt>
                <c:pt idx="25">
                  <c:v>1.125974</c:v>
                </c:pt>
                <c:pt idx="26">
                  <c:v>1.1702679999999999</c:v>
                </c:pt>
                <c:pt idx="27">
                  <c:v>1.25221</c:v>
                </c:pt>
                <c:pt idx="28">
                  <c:v>1.202588</c:v>
                </c:pt>
                <c:pt idx="29">
                  <c:v>0.9391559999999999</c:v>
                </c:pt>
                <c:pt idx="30">
                  <c:v>1.035</c:v>
                </c:pt>
                <c:pt idx="31">
                  <c:v>1.274584</c:v>
                </c:pt>
                <c:pt idx="32">
                  <c:v>1.291074</c:v>
                </c:pt>
                <c:pt idx="33">
                  <c:v>1.4682520000000001</c:v>
                </c:pt>
                <c:pt idx="34">
                  <c:v>1.7647640000000002</c:v>
                </c:pt>
                <c:pt idx="35">
                  <c:v>1.9241319999999997</c:v>
                </c:pt>
                <c:pt idx="36">
                  <c:v>1.9647739999999998</c:v>
                </c:pt>
                <c:pt idx="37">
                  <c:v>2.354796</c:v>
                </c:pt>
                <c:pt idx="38">
                  <c:v>2.363572</c:v>
                </c:pt>
                <c:pt idx="39">
                  <c:v>2.10486</c:v>
                </c:pt>
                <c:pt idx="40">
                  <c:v>1.9866920000000001</c:v>
                </c:pt>
                <c:pt idx="41">
                  <c:v>2.009168</c:v>
                </c:pt>
                <c:pt idx="42">
                  <c:v>1.547402</c:v>
                </c:pt>
                <c:pt idx="43">
                  <c:v>1.411932</c:v>
                </c:pt>
                <c:pt idx="44">
                  <c:v>1.543394</c:v>
                </c:pt>
                <c:pt idx="45">
                  <c:v>1.606766</c:v>
                </c:pt>
                <c:pt idx="46">
                  <c:v>1.46957</c:v>
                </c:pt>
                <c:pt idx="47">
                  <c:v>1.614884</c:v>
                </c:pt>
                <c:pt idx="48">
                  <c:v>1.56095</c:v>
                </c:pt>
                <c:pt idx="49">
                  <c:v>1.434816</c:v>
                </c:pt>
                <c:pt idx="50">
                  <c:v>1.328672</c:v>
                </c:pt>
                <c:pt idx="51">
                  <c:v>1.161492</c:v>
                </c:pt>
                <c:pt idx="52">
                  <c:v>1.001312</c:v>
                </c:pt>
                <c:pt idx="53">
                  <c:v>1.1371379999999998</c:v>
                </c:pt>
                <c:pt idx="54">
                  <c:v>1.191276</c:v>
                </c:pt>
                <c:pt idx="55">
                  <c:v>0.98533</c:v>
                </c:pt>
                <c:pt idx="56">
                  <c:v>1.01151</c:v>
                </c:pt>
                <c:pt idx="57">
                  <c:v>1.057022</c:v>
                </c:pt>
                <c:pt idx="58">
                  <c:v>1.005928</c:v>
                </c:pt>
                <c:pt idx="59">
                  <c:v>0.918658</c:v>
                </c:pt>
                <c:pt idx="60">
                  <c:v>1.061232</c:v>
                </c:pt>
                <c:pt idx="61">
                  <c:v>1.1698119999999999</c:v>
                </c:pt>
                <c:pt idx="62">
                  <c:v>1.099084</c:v>
                </c:pt>
                <c:pt idx="63">
                  <c:v>1.346534</c:v>
                </c:pt>
                <c:pt idx="64">
                  <c:v>1.47348</c:v>
                </c:pt>
                <c:pt idx="65">
                  <c:v>1.627572</c:v>
                </c:pt>
                <c:pt idx="66">
                  <c:v>1.5636919999999999</c:v>
                </c:pt>
                <c:pt idx="67">
                  <c:v>1.4547560000000002</c:v>
                </c:pt>
                <c:pt idx="68">
                  <c:v>1.161642</c:v>
                </c:pt>
                <c:pt idx="69">
                  <c:v>1.074576</c:v>
                </c:pt>
                <c:pt idx="70">
                  <c:v>0.926166</c:v>
                </c:pt>
                <c:pt idx="71">
                  <c:v>0.715198</c:v>
                </c:pt>
                <c:pt idx="72">
                  <c:v>1.1177540000000001</c:v>
                </c:pt>
                <c:pt idx="73">
                  <c:v>0.9822840000000002</c:v>
                </c:pt>
                <c:pt idx="74">
                  <c:v>1.0701619999999998</c:v>
                </c:pt>
                <c:pt idx="75">
                  <c:v>0.9790880000000002</c:v>
                </c:pt>
                <c:pt idx="76">
                  <c:v>1.095228</c:v>
                </c:pt>
                <c:pt idx="77">
                  <c:v>0.750108</c:v>
                </c:pt>
                <c:pt idx="78">
                  <c:v>0.7453380000000001</c:v>
                </c:pt>
                <c:pt idx="79">
                  <c:v>0.79841</c:v>
                </c:pt>
                <c:pt idx="80">
                  <c:v>0.860614</c:v>
                </c:pt>
                <c:pt idx="81">
                  <c:v>0.799778</c:v>
                </c:pt>
                <c:pt idx="82">
                  <c:v>0.814542</c:v>
                </c:pt>
                <c:pt idx="83">
                  <c:v>0.7761340000000001</c:v>
                </c:pt>
                <c:pt idx="84">
                  <c:v>0.7367100000000001</c:v>
                </c:pt>
                <c:pt idx="85">
                  <c:v>0.738588</c:v>
                </c:pt>
                <c:pt idx="86">
                  <c:v>0.7176340000000001</c:v>
                </c:pt>
                <c:pt idx="87">
                  <c:v>0.662838</c:v>
                </c:pt>
                <c:pt idx="88">
                  <c:v>0.639042</c:v>
                </c:pt>
                <c:pt idx="89">
                  <c:v>0.455068</c:v>
                </c:pt>
                <c:pt idx="90">
                  <c:v>0.28489400000000004</c:v>
                </c:pt>
                <c:pt idx="91">
                  <c:v>0.279566</c:v>
                </c:pt>
                <c:pt idx="92">
                  <c:v>0.42127600000000004</c:v>
                </c:pt>
                <c:pt idx="93">
                  <c:v>0.485866</c:v>
                </c:pt>
                <c:pt idx="94">
                  <c:v>0.70282</c:v>
                </c:pt>
                <c:pt idx="95">
                  <c:v>0.733414</c:v>
                </c:pt>
                <c:pt idx="96">
                  <c:v>0.720426</c:v>
                </c:pt>
                <c:pt idx="97">
                  <c:v>0.581456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'[9]Grupos 11 e 178 by c_cent 03'!$G$11:$G$110</c:f>
              <c:numCache>
                <c:ptCount val="10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</c:numCache>
            </c:numRef>
          </c:yVal>
          <c:smooth val="0"/>
        </c:ser>
        <c:axId val="28870568"/>
        <c:axId val="58508521"/>
      </c:scatterChart>
      <c:valAx>
        <c:axId val="2887056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human poverty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508521"/>
        <c:crosses val="autoZero"/>
        <c:crossBetween val="midCat"/>
        <c:dispUnits/>
        <c:majorUnit val="10"/>
      </c:valAx>
      <c:valAx>
        <c:axId val="58508521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870568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492125985" footer="0.492125985"/>
  <pageSetup horizontalDpi="1200" verticalDpi="1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492125985" footer="0.492125985"/>
  <pageSetup horizontalDpi="1200" verticalDpi="1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0.08475</cdr:x>
      <cdr:y>0.59325</cdr:y>
    </cdr:from>
    <cdr:to>
      <cdr:x>0.2225</cdr:x>
      <cdr:y>0.64725</cdr:y>
    </cdr:to>
    <cdr:sp>
      <cdr:nvSpPr>
        <cdr:cNvPr id="1" name="Oval 1"/>
        <cdr:cNvSpPr>
          <a:spLocks/>
        </cdr:cNvSpPr>
      </cdr:nvSpPr>
      <cdr:spPr>
        <a:xfrm>
          <a:off x="733425" y="3514725"/>
          <a:ext cx="1190625" cy="323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Southeast
</a:t>
          </a:r>
        </a:p>
      </cdr:txBody>
    </cdr:sp>
  </cdr:relSizeAnchor>
  <cdr:relSizeAnchor xmlns:cdr="http://schemas.openxmlformats.org/drawingml/2006/chartDrawing">
    <cdr:from>
      <cdr:x>0.1115</cdr:x>
      <cdr:y>0.384</cdr:y>
    </cdr:from>
    <cdr:to>
      <cdr:x>0.24475</cdr:x>
      <cdr:y>0.44125</cdr:y>
    </cdr:to>
    <cdr:sp>
      <cdr:nvSpPr>
        <cdr:cNvPr id="2" name="Oval 2"/>
        <cdr:cNvSpPr>
          <a:spLocks/>
        </cdr:cNvSpPr>
      </cdr:nvSpPr>
      <cdr:spPr>
        <a:xfrm>
          <a:off x="962025" y="2276475"/>
          <a:ext cx="1152525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Northeast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0.565</cdr:x>
      <cdr:y>0.75075</cdr:y>
    </cdr:from>
    <cdr:to>
      <cdr:x>0.627</cdr:x>
      <cdr:y>0.80675</cdr:y>
    </cdr:to>
    <cdr:sp>
      <cdr:nvSpPr>
        <cdr:cNvPr id="1" name="Oval 1"/>
        <cdr:cNvSpPr>
          <a:spLocks/>
        </cdr:cNvSpPr>
      </cdr:nvSpPr>
      <cdr:spPr>
        <a:xfrm>
          <a:off x="5257800" y="4295775"/>
          <a:ext cx="581025" cy="323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2003
</a:t>
          </a:r>
        </a:p>
      </cdr:txBody>
    </cdr:sp>
  </cdr:relSizeAnchor>
  <cdr:relSizeAnchor xmlns:cdr="http://schemas.openxmlformats.org/drawingml/2006/chartDrawing">
    <cdr:from>
      <cdr:x>0.64525</cdr:x>
      <cdr:y>0.65625</cdr:y>
    </cdr:from>
    <cdr:to>
      <cdr:x>0.7085</cdr:x>
      <cdr:y>0.71225</cdr:y>
    </cdr:to>
    <cdr:sp>
      <cdr:nvSpPr>
        <cdr:cNvPr id="2" name="Oval 2"/>
        <cdr:cNvSpPr>
          <a:spLocks/>
        </cdr:cNvSpPr>
      </cdr:nvSpPr>
      <cdr:spPr>
        <a:xfrm>
          <a:off x="6000750" y="3752850"/>
          <a:ext cx="590550" cy="323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1993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0.13975</cdr:x>
      <cdr:y>0.28325</cdr:y>
    </cdr:from>
    <cdr:to>
      <cdr:x>0.39025</cdr:x>
      <cdr:y>0.412</cdr:y>
    </cdr:to>
    <cdr:sp>
      <cdr:nvSpPr>
        <cdr:cNvPr id="1" name="Rectangle 1"/>
        <cdr:cNvSpPr>
          <a:spLocks/>
        </cdr:cNvSpPr>
      </cdr:nvSpPr>
      <cdr:spPr>
        <a:xfrm>
          <a:off x="1295400" y="1619250"/>
          <a:ext cx="23336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Children in households headed by non-occupied black women with at most four years of schooling living  in rural northeast</a:t>
          </a:r>
        </a:p>
      </cdr:txBody>
    </cdr:sp>
  </cdr:relSizeAnchor>
  <cdr:relSizeAnchor xmlns:cdr="http://schemas.openxmlformats.org/drawingml/2006/chartDrawing">
    <cdr:from>
      <cdr:x>0.65375</cdr:x>
      <cdr:y>0.28325</cdr:y>
    </cdr:from>
    <cdr:to>
      <cdr:x>0.9135</cdr:x>
      <cdr:y>0.412</cdr:y>
    </cdr:to>
    <cdr:sp>
      <cdr:nvSpPr>
        <cdr:cNvPr id="2" name="Rectangle 2"/>
        <cdr:cNvSpPr>
          <a:spLocks/>
        </cdr:cNvSpPr>
      </cdr:nvSpPr>
      <cdr:spPr>
        <a:xfrm>
          <a:off x="6076950" y="1619250"/>
          <a:ext cx="24193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Adults in household  headed by  white men with at least some secondary education, employed in the formal sector living urban areas outside the northeast</a:t>
          </a:r>
        </a:p>
      </cdr:txBody>
    </cdr:sp>
  </cdr:relSizeAnchor>
  <cdr:relSizeAnchor xmlns:cdr="http://schemas.openxmlformats.org/drawingml/2006/chartDrawing">
    <cdr:from>
      <cdr:x>0.418</cdr:x>
      <cdr:y>0.50475</cdr:y>
    </cdr:from>
    <cdr:to>
      <cdr:x>0.67775</cdr:x>
      <cdr:y>0.6335</cdr:y>
    </cdr:to>
    <cdr:sp>
      <cdr:nvSpPr>
        <cdr:cNvPr id="3" name="Rectangle 3"/>
        <cdr:cNvSpPr>
          <a:spLocks/>
        </cdr:cNvSpPr>
      </cdr:nvSpPr>
      <cdr:spPr>
        <a:xfrm>
          <a:off x="3886200" y="2886075"/>
          <a:ext cx="24193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Adults in household  headed by  white men with five to eight years of schooling employed in the informal sector, living in urban areas outside the northeast</a:t>
          </a:r>
        </a:p>
      </cdr:txBody>
    </cdr:sp>
  </cdr:relSizeAnchor>
  <cdr:relSizeAnchor xmlns:cdr="http://schemas.openxmlformats.org/drawingml/2006/chartDrawing">
    <cdr:from>
      <cdr:x>0.809</cdr:x>
      <cdr:y>0.74525</cdr:y>
    </cdr:from>
    <cdr:to>
      <cdr:x>0.9395</cdr:x>
      <cdr:y>0.77925</cdr:y>
    </cdr:to>
    <cdr:sp>
      <cdr:nvSpPr>
        <cdr:cNvPr id="4" name="Rectangle 4"/>
        <cdr:cNvSpPr>
          <a:spLocks/>
        </cdr:cNvSpPr>
      </cdr:nvSpPr>
      <cdr:spPr>
        <a:xfrm>
          <a:off x="7524750" y="4257675"/>
          <a:ext cx="12096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Uniform distribution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barros\Meus%20documentos\Centro%20de%20Pobreza\IDF%2010%20piores%20familias%20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barros\Meus%20documentos\Centro%20de%20Pobreza\IDF%20grupos%20multidimensionai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barros\Meus%20documentos\Centro%20de%20Pobreza\Tabela%20ID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barros\Meus%20documentos\Centro%20de%20Pobreza\Centis%20da%20distribuicao%20ID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rbarros\CONFIG~1\Temp\Pobreza%20e%20extrema%20pobrez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barros\Meus%20documentos\Centro%20de%20Pobreza\Correlacao%20componentes%20IDF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barros\Meus%20documentos\Centro%20de%20Pobreza\IDF%20grupos%20especiais%20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barros\Meus%20documentos\Centro%20de%20Pobreza\IDF%20grupos%20especiais%202003%20rur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barros\Meus%20documentos\Centro%20de%20Pobreza\Grupos%20111%20e%20178%20by%20c_cent%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BR 2 (2)"/>
      <sheetName val="Tab BR 2"/>
      <sheetName val="Tabela Brasil 03"/>
      <sheetName val="10 piores familias"/>
      <sheetName val="IDF medio 03"/>
    </sheetNames>
    <sheetDataSet>
      <sheetData sheetId="1">
        <row r="5">
          <cell r="D5">
            <v>0.7518489</v>
          </cell>
          <cell r="E5">
            <v>0.23861112</v>
          </cell>
          <cell r="F5">
            <v>0.2069444</v>
          </cell>
          <cell r="G5">
            <v>0.2138889</v>
          </cell>
          <cell r="H5">
            <v>0.2166667</v>
          </cell>
          <cell r="I5">
            <v>0.2277778</v>
          </cell>
          <cell r="J5">
            <v>0.2423611</v>
          </cell>
          <cell r="K5">
            <v>0.25</v>
          </cell>
          <cell r="L5">
            <v>0.2513889</v>
          </cell>
          <cell r="M5">
            <v>0.2541667</v>
          </cell>
          <cell r="N5">
            <v>0.2611111</v>
          </cell>
          <cell r="O5">
            <v>0.2618056</v>
          </cell>
        </row>
        <row r="6">
          <cell r="D6">
            <v>0.7570108</v>
          </cell>
          <cell r="E6">
            <v>0.33999999999999997</v>
          </cell>
          <cell r="F6">
            <v>0.2</v>
          </cell>
          <cell r="G6">
            <v>0.2</v>
          </cell>
          <cell r="H6">
            <v>0.3</v>
          </cell>
          <cell r="I6">
            <v>0.2</v>
          </cell>
          <cell r="J6">
            <v>0.6</v>
          </cell>
          <cell r="K6">
            <v>0.5</v>
          </cell>
          <cell r="L6">
            <v>0.3</v>
          </cell>
          <cell r="M6">
            <v>0.4</v>
          </cell>
          <cell r="N6">
            <v>0.4</v>
          </cell>
          <cell r="O6">
            <v>0.3</v>
          </cell>
        </row>
        <row r="7">
          <cell r="D7">
            <v>0.6334318</v>
          </cell>
          <cell r="E7">
            <v>0.06666666</v>
          </cell>
          <cell r="F7">
            <v>0</v>
          </cell>
          <cell r="G7">
            <v>0</v>
          </cell>
          <cell r="H7">
            <v>0.3333333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0.3333333</v>
          </cell>
          <cell r="N7">
            <v>0</v>
          </cell>
          <cell r="O7">
            <v>0</v>
          </cell>
        </row>
        <row r="8">
          <cell r="D8">
            <v>0.5883412</v>
          </cell>
          <cell r="E8">
            <v>0.16666669999999997</v>
          </cell>
          <cell r="F8">
            <v>0.1666667</v>
          </cell>
          <cell r="G8">
            <v>0.1666667</v>
          </cell>
          <cell r="H8">
            <v>0.1666667</v>
          </cell>
          <cell r="I8">
            <v>0.1666667</v>
          </cell>
          <cell r="J8">
            <v>0.1666667</v>
          </cell>
          <cell r="K8">
            <v>0.1666667</v>
          </cell>
          <cell r="L8">
            <v>0.1666667</v>
          </cell>
          <cell r="M8">
            <v>0.1666667</v>
          </cell>
          <cell r="N8">
            <v>0.1666667</v>
          </cell>
          <cell r="O8">
            <v>0.1666667</v>
          </cell>
        </row>
        <row r="9">
          <cell r="D9">
            <v>0.7836376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D10">
            <v>0.918161</v>
          </cell>
          <cell r="E10">
            <v>0.5583333400000001</v>
          </cell>
          <cell r="F10">
            <v>0.5</v>
          </cell>
          <cell r="G10">
            <v>0.6666667</v>
          </cell>
          <cell r="H10">
            <v>0.25</v>
          </cell>
          <cell r="I10">
            <v>0.75</v>
          </cell>
          <cell r="J10">
            <v>0.5</v>
          </cell>
          <cell r="K10">
            <v>0.5833333</v>
          </cell>
          <cell r="L10">
            <v>0.6666667</v>
          </cell>
          <cell r="M10">
            <v>0.5</v>
          </cell>
          <cell r="N10">
            <v>0.5</v>
          </cell>
          <cell r="O10">
            <v>0.6666667</v>
          </cell>
        </row>
        <row r="11">
          <cell r="D11">
            <v>0.8305111</v>
          </cell>
          <cell r="E11">
            <v>0.3</v>
          </cell>
          <cell r="F11">
            <v>0.375</v>
          </cell>
          <cell r="G11">
            <v>0.25</v>
          </cell>
          <cell r="H11">
            <v>0.25</v>
          </cell>
          <cell r="I11">
            <v>0.25</v>
          </cell>
          <cell r="J11">
            <v>0.1875</v>
          </cell>
          <cell r="K11">
            <v>0.25</v>
          </cell>
          <cell r="L11">
            <v>0.375</v>
          </cell>
          <cell r="M11">
            <v>0.125</v>
          </cell>
          <cell r="N11">
            <v>0.5</v>
          </cell>
          <cell r="O11">
            <v>0.4375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 BR 2 (4)"/>
      <sheetName val="Tab BR 2 (3)"/>
      <sheetName val="Tab BR 2 (2)"/>
      <sheetName val="Gráf1 (2)"/>
      <sheetName val="Gráf1"/>
      <sheetName val="Tab"/>
      <sheetName val="Grupos multidimensionais 93"/>
      <sheetName val="Grupos multidimensionais 03"/>
    </sheetNames>
    <sheetDataSet>
      <sheetData sheetId="5">
        <row r="225">
          <cell r="C225">
            <v>1</v>
          </cell>
          <cell r="D225" t="str">
            <v>BRA</v>
          </cell>
          <cell r="E225" t="str">
            <v>HOM</v>
          </cell>
          <cell r="F225">
            <v>1</v>
          </cell>
          <cell r="G225">
            <v>1</v>
          </cell>
          <cell r="H225" t="str">
            <v>RENE</v>
          </cell>
          <cell r="I225" t="str">
            <v>RUR</v>
          </cell>
          <cell r="K225">
            <v>0.45772</v>
          </cell>
        </row>
        <row r="226">
          <cell r="C226">
            <v>1</v>
          </cell>
          <cell r="D226" t="str">
            <v>NEG</v>
          </cell>
          <cell r="E226" t="str">
            <v>HOM</v>
          </cell>
          <cell r="F226">
            <v>1</v>
          </cell>
          <cell r="G226">
            <v>1</v>
          </cell>
          <cell r="H226" t="str">
            <v>RENE</v>
          </cell>
          <cell r="I226" t="str">
            <v>RUR</v>
          </cell>
          <cell r="K226">
            <v>0.47027</v>
          </cell>
        </row>
        <row r="227">
          <cell r="C227">
            <v>1</v>
          </cell>
          <cell r="D227" t="str">
            <v>NEG</v>
          </cell>
          <cell r="E227" t="str">
            <v>MUL</v>
          </cell>
          <cell r="F227">
            <v>1</v>
          </cell>
          <cell r="G227">
            <v>2</v>
          </cell>
          <cell r="H227" t="str">
            <v>RENE</v>
          </cell>
          <cell r="I227" t="str">
            <v>RUR</v>
          </cell>
          <cell r="K227">
            <v>0.47076</v>
          </cell>
        </row>
        <row r="228">
          <cell r="C228">
            <v>1</v>
          </cell>
          <cell r="D228" t="str">
            <v>NEG</v>
          </cell>
          <cell r="E228" t="str">
            <v>MUL</v>
          </cell>
          <cell r="F228">
            <v>1</v>
          </cell>
          <cell r="G228">
            <v>1</v>
          </cell>
          <cell r="H228" t="str">
            <v>RENE</v>
          </cell>
          <cell r="I228" t="str">
            <v>RUR</v>
          </cell>
          <cell r="K228">
            <v>0.47472</v>
          </cell>
        </row>
        <row r="229">
          <cell r="C229">
            <v>3</v>
          </cell>
          <cell r="D229" t="str">
            <v>NEG</v>
          </cell>
          <cell r="E229" t="str">
            <v>MUL</v>
          </cell>
          <cell r="F229">
            <v>1</v>
          </cell>
          <cell r="G229">
            <v>1</v>
          </cell>
          <cell r="H229" t="str">
            <v>RENE</v>
          </cell>
          <cell r="I229" t="str">
            <v>RUR</v>
          </cell>
          <cell r="K229">
            <v>0.49139</v>
          </cell>
        </row>
        <row r="230">
          <cell r="C230">
            <v>1</v>
          </cell>
          <cell r="D230" t="str">
            <v>NEG</v>
          </cell>
          <cell r="E230" t="str">
            <v>HOM</v>
          </cell>
          <cell r="F230">
            <v>1</v>
          </cell>
          <cell r="G230">
            <v>2</v>
          </cell>
          <cell r="H230" t="str">
            <v>RENE</v>
          </cell>
          <cell r="I230" t="str">
            <v>RUR</v>
          </cell>
          <cell r="K230">
            <v>0.5008</v>
          </cell>
        </row>
        <row r="231">
          <cell r="C231">
            <v>3</v>
          </cell>
          <cell r="D231" t="str">
            <v>NEG</v>
          </cell>
          <cell r="E231" t="str">
            <v>HOM</v>
          </cell>
          <cell r="F231">
            <v>1</v>
          </cell>
          <cell r="G231">
            <v>1</v>
          </cell>
          <cell r="H231" t="str">
            <v>RENE</v>
          </cell>
          <cell r="I231" t="str">
            <v>RUR</v>
          </cell>
          <cell r="K231">
            <v>0.5139</v>
          </cell>
        </row>
        <row r="232">
          <cell r="C232">
            <v>1</v>
          </cell>
          <cell r="D232" t="str">
            <v>BRA</v>
          </cell>
          <cell r="E232" t="str">
            <v>HOM</v>
          </cell>
          <cell r="F232">
            <v>1</v>
          </cell>
          <cell r="G232">
            <v>2</v>
          </cell>
          <cell r="H232" t="str">
            <v>RENE</v>
          </cell>
          <cell r="I232" t="str">
            <v>RUR</v>
          </cell>
          <cell r="K232">
            <v>0.51545</v>
          </cell>
        </row>
        <row r="233">
          <cell r="C233">
            <v>2</v>
          </cell>
          <cell r="D233" t="str">
            <v>NEG</v>
          </cell>
          <cell r="E233" t="str">
            <v>MUL</v>
          </cell>
          <cell r="F233">
            <v>1</v>
          </cell>
          <cell r="G233">
            <v>2</v>
          </cell>
          <cell r="H233" t="str">
            <v>RENE</v>
          </cell>
          <cell r="I233" t="str">
            <v>RUR</v>
          </cell>
          <cell r="K233">
            <v>0.52606</v>
          </cell>
        </row>
        <row r="234">
          <cell r="C234">
            <v>2</v>
          </cell>
          <cell r="D234" t="str">
            <v>NEG</v>
          </cell>
          <cell r="E234" t="str">
            <v>MUL</v>
          </cell>
          <cell r="F234">
            <v>1</v>
          </cell>
          <cell r="G234">
            <v>1</v>
          </cell>
          <cell r="H234" t="str">
            <v>RENE</v>
          </cell>
          <cell r="I234" t="str">
            <v>RUR</v>
          </cell>
          <cell r="K234">
            <v>0.53141</v>
          </cell>
        </row>
        <row r="356">
          <cell r="C356">
            <v>2</v>
          </cell>
          <cell r="D356" t="str">
            <v>NEG</v>
          </cell>
          <cell r="E356" t="str">
            <v>HOM</v>
          </cell>
          <cell r="F356">
            <v>2</v>
          </cell>
          <cell r="G356">
            <v>3</v>
          </cell>
          <cell r="H356" t="str">
            <v>OUTR</v>
          </cell>
          <cell r="I356" t="str">
            <v>RUR</v>
          </cell>
          <cell r="K356">
            <v>0.75857</v>
          </cell>
        </row>
        <row r="357">
          <cell r="C357">
            <v>2</v>
          </cell>
          <cell r="D357" t="str">
            <v>NEG</v>
          </cell>
          <cell r="E357" t="str">
            <v>HOM</v>
          </cell>
          <cell r="F357">
            <v>1</v>
          </cell>
          <cell r="G357">
            <v>2</v>
          </cell>
          <cell r="H357" t="str">
            <v>OUTR</v>
          </cell>
          <cell r="I357" t="str">
            <v>URB</v>
          </cell>
          <cell r="K357">
            <v>0.76014</v>
          </cell>
        </row>
        <row r="358">
          <cell r="C358">
            <v>2</v>
          </cell>
          <cell r="D358" t="str">
            <v>BRA</v>
          </cell>
          <cell r="E358" t="str">
            <v>HOM</v>
          </cell>
          <cell r="F358">
            <v>1</v>
          </cell>
          <cell r="G358">
            <v>3</v>
          </cell>
          <cell r="H358" t="str">
            <v>RENE</v>
          </cell>
          <cell r="I358" t="str">
            <v>URB</v>
          </cell>
          <cell r="K358">
            <v>0.76063</v>
          </cell>
        </row>
        <row r="359">
          <cell r="C359">
            <v>2</v>
          </cell>
          <cell r="D359" t="str">
            <v>NEG</v>
          </cell>
          <cell r="E359" t="str">
            <v>MUL</v>
          </cell>
          <cell r="F359">
            <v>3</v>
          </cell>
          <cell r="G359">
            <v>1</v>
          </cell>
          <cell r="H359" t="str">
            <v>RENE</v>
          </cell>
          <cell r="I359" t="str">
            <v>URB</v>
          </cell>
          <cell r="K359">
            <v>0.76076</v>
          </cell>
        </row>
        <row r="360">
          <cell r="C360">
            <v>2</v>
          </cell>
          <cell r="D360" t="str">
            <v>BRA</v>
          </cell>
          <cell r="E360" t="str">
            <v>HOM</v>
          </cell>
          <cell r="F360">
            <v>2</v>
          </cell>
          <cell r="G360">
            <v>2</v>
          </cell>
          <cell r="H360" t="str">
            <v>RENE</v>
          </cell>
          <cell r="I360" t="str">
            <v>URB</v>
          </cell>
          <cell r="K360">
            <v>0.76227</v>
          </cell>
        </row>
        <row r="361">
          <cell r="C361">
            <v>1</v>
          </cell>
          <cell r="D361" t="str">
            <v>BRA</v>
          </cell>
          <cell r="E361" t="str">
            <v>HOM</v>
          </cell>
          <cell r="F361">
            <v>2</v>
          </cell>
          <cell r="G361">
            <v>3</v>
          </cell>
          <cell r="H361" t="str">
            <v>OUTR</v>
          </cell>
          <cell r="I361" t="str">
            <v>RUR</v>
          </cell>
          <cell r="K361">
            <v>0.76252</v>
          </cell>
        </row>
        <row r="362">
          <cell r="C362">
            <v>1</v>
          </cell>
          <cell r="D362" t="str">
            <v>NEG</v>
          </cell>
          <cell r="E362" t="str">
            <v>HOM</v>
          </cell>
          <cell r="F362">
            <v>1</v>
          </cell>
          <cell r="G362">
            <v>3</v>
          </cell>
          <cell r="H362" t="str">
            <v>OUTR</v>
          </cell>
          <cell r="I362" t="str">
            <v>URB</v>
          </cell>
          <cell r="K362">
            <v>0.76549</v>
          </cell>
        </row>
        <row r="363">
          <cell r="C363">
            <v>1</v>
          </cell>
          <cell r="D363" t="str">
            <v>BRA</v>
          </cell>
          <cell r="E363" t="str">
            <v>MUL</v>
          </cell>
          <cell r="F363">
            <v>1</v>
          </cell>
          <cell r="G363">
            <v>3</v>
          </cell>
          <cell r="H363" t="str">
            <v>OUTR</v>
          </cell>
          <cell r="I363" t="str">
            <v>URB</v>
          </cell>
          <cell r="K363">
            <v>0.7669</v>
          </cell>
        </row>
        <row r="364">
          <cell r="C364">
            <v>2</v>
          </cell>
          <cell r="D364" t="str">
            <v>NEG</v>
          </cell>
          <cell r="E364" t="str">
            <v>HOM</v>
          </cell>
          <cell r="F364">
            <v>3</v>
          </cell>
          <cell r="G364">
            <v>1</v>
          </cell>
          <cell r="H364" t="str">
            <v>RENE</v>
          </cell>
          <cell r="I364" t="str">
            <v>URB</v>
          </cell>
          <cell r="K364">
            <v>0.76744</v>
          </cell>
        </row>
        <row r="365">
          <cell r="C365">
            <v>2</v>
          </cell>
          <cell r="D365" t="str">
            <v>NEG</v>
          </cell>
          <cell r="E365" t="str">
            <v>MUL</v>
          </cell>
          <cell r="F365">
            <v>2</v>
          </cell>
          <cell r="G365">
            <v>2</v>
          </cell>
          <cell r="H365" t="str">
            <v>OUTR</v>
          </cell>
          <cell r="I365" t="str">
            <v>URB</v>
          </cell>
          <cell r="K365">
            <v>0.76818</v>
          </cell>
        </row>
        <row r="429">
          <cell r="C429">
            <v>1</v>
          </cell>
          <cell r="D429" t="str">
            <v>BRA</v>
          </cell>
          <cell r="E429" t="str">
            <v>MUL</v>
          </cell>
          <cell r="F429">
            <v>3</v>
          </cell>
          <cell r="G429">
            <v>3</v>
          </cell>
          <cell r="H429" t="str">
            <v>OUTR</v>
          </cell>
          <cell r="I429" t="str">
            <v>URB</v>
          </cell>
          <cell r="K429">
            <v>0.88245</v>
          </cell>
        </row>
        <row r="430">
          <cell r="C430">
            <v>2</v>
          </cell>
          <cell r="D430" t="str">
            <v>NEG</v>
          </cell>
          <cell r="E430" t="str">
            <v>HOM</v>
          </cell>
          <cell r="F430">
            <v>3</v>
          </cell>
          <cell r="G430">
            <v>3</v>
          </cell>
          <cell r="H430" t="str">
            <v>RENE</v>
          </cell>
          <cell r="I430" t="str">
            <v>URB</v>
          </cell>
          <cell r="K430">
            <v>0.88539</v>
          </cell>
        </row>
        <row r="431">
          <cell r="C431">
            <v>2</v>
          </cell>
          <cell r="D431" t="str">
            <v>NEG</v>
          </cell>
          <cell r="E431" t="str">
            <v>MUL</v>
          </cell>
          <cell r="F431">
            <v>3</v>
          </cell>
          <cell r="G431">
            <v>3</v>
          </cell>
          <cell r="H431" t="str">
            <v>OUTR</v>
          </cell>
          <cell r="I431" t="str">
            <v>URB</v>
          </cell>
          <cell r="K431">
            <v>0.88639</v>
          </cell>
        </row>
        <row r="432">
          <cell r="C432">
            <v>2</v>
          </cell>
          <cell r="D432" t="str">
            <v>BRA</v>
          </cell>
          <cell r="E432" t="str">
            <v>MUL</v>
          </cell>
          <cell r="F432">
            <v>3</v>
          </cell>
          <cell r="G432">
            <v>3</v>
          </cell>
          <cell r="H432" t="str">
            <v>RENE</v>
          </cell>
          <cell r="I432" t="str">
            <v>URB</v>
          </cell>
          <cell r="K432">
            <v>0.89031</v>
          </cell>
        </row>
        <row r="433">
          <cell r="C433">
            <v>2</v>
          </cell>
          <cell r="D433" t="str">
            <v>NEG</v>
          </cell>
          <cell r="E433" t="str">
            <v>HOM</v>
          </cell>
          <cell r="F433">
            <v>3</v>
          </cell>
          <cell r="G433">
            <v>3</v>
          </cell>
          <cell r="H433" t="str">
            <v>OUTR</v>
          </cell>
          <cell r="I433" t="str">
            <v>URB</v>
          </cell>
          <cell r="K433">
            <v>0.89322</v>
          </cell>
        </row>
        <row r="434">
          <cell r="C434">
            <v>1</v>
          </cell>
          <cell r="D434" t="str">
            <v>BRA</v>
          </cell>
          <cell r="E434" t="str">
            <v>HOM</v>
          </cell>
          <cell r="F434">
            <v>3</v>
          </cell>
          <cell r="G434">
            <v>3</v>
          </cell>
          <cell r="H434" t="str">
            <v>OUTR</v>
          </cell>
          <cell r="I434" t="str">
            <v>URB</v>
          </cell>
          <cell r="K434">
            <v>0.89591</v>
          </cell>
        </row>
        <row r="435">
          <cell r="C435">
            <v>2</v>
          </cell>
          <cell r="D435" t="str">
            <v>BRA</v>
          </cell>
          <cell r="E435" t="str">
            <v>HOM</v>
          </cell>
          <cell r="F435">
            <v>3</v>
          </cell>
          <cell r="G435">
            <v>2</v>
          </cell>
          <cell r="H435" t="str">
            <v>OUTR</v>
          </cell>
          <cell r="I435" t="str">
            <v>URB</v>
          </cell>
          <cell r="K435">
            <v>0.89749</v>
          </cell>
        </row>
        <row r="436">
          <cell r="C436">
            <v>2</v>
          </cell>
          <cell r="D436" t="str">
            <v>BRA</v>
          </cell>
          <cell r="E436" t="str">
            <v>HOM</v>
          </cell>
          <cell r="F436">
            <v>3</v>
          </cell>
          <cell r="G436">
            <v>3</v>
          </cell>
          <cell r="H436" t="str">
            <v>RENE</v>
          </cell>
          <cell r="I436" t="str">
            <v>URB</v>
          </cell>
          <cell r="K436">
            <v>0.8999</v>
          </cell>
        </row>
        <row r="437">
          <cell r="C437">
            <v>2</v>
          </cell>
          <cell r="D437" t="str">
            <v>BRA</v>
          </cell>
          <cell r="E437" t="str">
            <v>MUL</v>
          </cell>
          <cell r="F437">
            <v>3</v>
          </cell>
          <cell r="G437">
            <v>3</v>
          </cell>
          <cell r="H437" t="str">
            <v>OUTR</v>
          </cell>
          <cell r="I437" t="str">
            <v>URB</v>
          </cell>
          <cell r="K437">
            <v>0.90955</v>
          </cell>
        </row>
        <row r="438">
          <cell r="C438">
            <v>2</v>
          </cell>
          <cell r="D438" t="str">
            <v>BRA</v>
          </cell>
          <cell r="E438" t="str">
            <v>HOM</v>
          </cell>
          <cell r="F438">
            <v>3</v>
          </cell>
          <cell r="G438">
            <v>3</v>
          </cell>
          <cell r="H438" t="str">
            <v>OUTR</v>
          </cell>
          <cell r="I438" t="str">
            <v>URB</v>
          </cell>
          <cell r="K438">
            <v>0.91633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 BR 2 (3)"/>
      <sheetName val="Tab BR 2 (2)"/>
      <sheetName val="Tab BR 1"/>
      <sheetName val="Tab BR 2"/>
      <sheetName val="Tab CO 1"/>
      <sheetName val="Tab CO 2"/>
      <sheetName val="Tab NE 1"/>
      <sheetName val="Tab NE 2"/>
      <sheetName val="Tab SE 1"/>
      <sheetName val="Tab SE 2"/>
      <sheetName val="Tab SU 1"/>
      <sheetName val="Tab SU 2"/>
      <sheetName val="IDF medio 93"/>
      <sheetName val="IDF medio 98"/>
      <sheetName val="IDF medio 03"/>
    </sheetNames>
    <sheetDataSet>
      <sheetData sheetId="0">
        <row r="4">
          <cell r="D4">
            <v>24.815109999999997</v>
          </cell>
          <cell r="E4">
            <v>22.93214</v>
          </cell>
          <cell r="F4">
            <v>33.914849999999994</v>
          </cell>
          <cell r="G4">
            <v>20.412529999999997</v>
          </cell>
          <cell r="H4">
            <v>21.113020000000006</v>
          </cell>
        </row>
      </sheetData>
      <sheetData sheetId="1">
        <row r="4">
          <cell r="D4">
            <v>30.292989999999996</v>
          </cell>
        </row>
      </sheetData>
      <sheetData sheetId="2">
        <row r="16">
          <cell r="N16">
            <v>0.7518489</v>
          </cell>
          <cell r="O16">
            <v>0.7706786</v>
          </cell>
          <cell r="P16">
            <v>0.6608515</v>
          </cell>
          <cell r="Q16">
            <v>0.7958747</v>
          </cell>
          <cell r="R16">
            <v>0.7888698</v>
          </cell>
        </row>
        <row r="17">
          <cell r="N17">
            <v>0.7570108</v>
          </cell>
          <cell r="O17">
            <v>0.761524</v>
          </cell>
          <cell r="P17">
            <v>0.7241747</v>
          </cell>
          <cell r="Q17">
            <v>0.772345</v>
          </cell>
          <cell r="R17">
            <v>0.773026</v>
          </cell>
        </row>
        <row r="18">
          <cell r="N18">
            <v>0.6334318</v>
          </cell>
          <cell r="O18">
            <v>0.656739</v>
          </cell>
          <cell r="P18">
            <v>0.5358181</v>
          </cell>
          <cell r="Q18">
            <v>0.6773868</v>
          </cell>
          <cell r="R18">
            <v>0.6809899</v>
          </cell>
        </row>
        <row r="19">
          <cell r="N19">
            <v>0.5883412</v>
          </cell>
          <cell r="O19">
            <v>0.6189631</v>
          </cell>
          <cell r="P19">
            <v>0.4755153</v>
          </cell>
          <cell r="Q19">
            <v>0.644503</v>
          </cell>
          <cell r="R19">
            <v>0.626303</v>
          </cell>
        </row>
        <row r="20">
          <cell r="N20">
            <v>0.7836376</v>
          </cell>
          <cell r="O20">
            <v>0.8538568</v>
          </cell>
          <cell r="P20">
            <v>0.6376678</v>
          </cell>
          <cell r="Q20">
            <v>0.8446312</v>
          </cell>
          <cell r="R20">
            <v>0.851465</v>
          </cell>
        </row>
        <row r="21">
          <cell r="N21">
            <v>0.918161</v>
          </cell>
          <cell r="O21">
            <v>0.9280836</v>
          </cell>
          <cell r="P21">
            <v>0.8727019</v>
          </cell>
          <cell r="Q21">
            <v>0.9411425</v>
          </cell>
          <cell r="R21">
            <v>0.9335965</v>
          </cell>
        </row>
        <row r="22">
          <cell r="N22">
            <v>0.8305111</v>
          </cell>
          <cell r="O22">
            <v>0.804905</v>
          </cell>
          <cell r="P22">
            <v>0.719231</v>
          </cell>
          <cell r="Q22">
            <v>0.8952399</v>
          </cell>
          <cell r="R22">
            <v>0.8678383</v>
          </cell>
        </row>
      </sheetData>
      <sheetData sheetId="3">
        <row r="5">
          <cell r="D5">
            <v>0.6970701</v>
          </cell>
          <cell r="E5">
            <v>0.7269754</v>
          </cell>
          <cell r="F5">
            <v>0.7518489</v>
          </cell>
        </row>
        <row r="6">
          <cell r="D6">
            <v>0.7285001</v>
          </cell>
          <cell r="E6">
            <v>0.7412155</v>
          </cell>
          <cell r="F6">
            <v>0.7570108</v>
          </cell>
        </row>
        <row r="7">
          <cell r="D7">
            <v>0.5113974</v>
          </cell>
          <cell r="E7">
            <v>0.5291433</v>
          </cell>
          <cell r="F7">
            <v>0.6334318</v>
          </cell>
        </row>
        <row r="8">
          <cell r="D8">
            <v>0.6176104</v>
          </cell>
          <cell r="E8">
            <v>0.6270682</v>
          </cell>
          <cell r="F8">
            <v>0.5883412</v>
          </cell>
        </row>
        <row r="9">
          <cell r="D9">
            <v>0.7559241</v>
          </cell>
          <cell r="E9">
            <v>0.7988613</v>
          </cell>
          <cell r="F9">
            <v>0.7836376</v>
          </cell>
        </row>
        <row r="10">
          <cell r="D10">
            <v>0.8442263</v>
          </cell>
          <cell r="E10">
            <v>0.8865526</v>
          </cell>
          <cell r="F10">
            <v>0.918161</v>
          </cell>
        </row>
        <row r="11">
          <cell r="D11">
            <v>0.7247621</v>
          </cell>
          <cell r="E11">
            <v>0.7790117</v>
          </cell>
          <cell r="F11">
            <v>0.8305111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ela 5"/>
      <sheetName val="Tab BR 2 (3)"/>
      <sheetName val="Gráf1 (2)"/>
      <sheetName val="Gráf1"/>
      <sheetName val="Tab (2)"/>
      <sheetName val="Tab"/>
      <sheetName val="Centis IDF 93"/>
      <sheetName val="Centis IDF 98"/>
      <sheetName val="Centis IDF 03"/>
    </sheetNames>
    <sheetDataSet>
      <sheetData sheetId="4">
        <row r="7">
          <cell r="B7">
            <v>1</v>
          </cell>
          <cell r="C7">
            <v>67.917</v>
          </cell>
          <cell r="O7">
            <v>60.556</v>
          </cell>
          <cell r="P7">
            <v>54.028</v>
          </cell>
          <cell r="Q7">
            <v>65.41699999999999</v>
          </cell>
        </row>
        <row r="8">
          <cell r="B8">
            <v>2</v>
          </cell>
          <cell r="C8">
            <v>64.72200000000001</v>
          </cell>
          <cell r="O8">
            <v>57.361</v>
          </cell>
          <cell r="P8">
            <v>50.046</v>
          </cell>
          <cell r="Q8">
            <v>62.5</v>
          </cell>
        </row>
        <row r="9">
          <cell r="B9">
            <v>3</v>
          </cell>
          <cell r="C9">
            <v>62.639</v>
          </cell>
          <cell r="O9">
            <v>55.278000000000006</v>
          </cell>
          <cell r="P9">
            <v>47.638999999999996</v>
          </cell>
          <cell r="Q9">
            <v>60.417</v>
          </cell>
        </row>
        <row r="10">
          <cell r="B10">
            <v>4</v>
          </cell>
          <cell r="C10">
            <v>61.111000000000004</v>
          </cell>
          <cell r="O10">
            <v>53.611</v>
          </cell>
          <cell r="P10">
            <v>45.972</v>
          </cell>
          <cell r="Q10">
            <v>59.166999999999994</v>
          </cell>
        </row>
        <row r="11">
          <cell r="B11">
            <v>5</v>
          </cell>
          <cell r="C11">
            <v>59.514</v>
          </cell>
          <cell r="O11">
            <v>52.153000000000006</v>
          </cell>
          <cell r="P11">
            <v>44.583</v>
          </cell>
          <cell r="Q11">
            <v>58.12500000000001</v>
          </cell>
        </row>
        <row r="12">
          <cell r="B12">
            <v>6</v>
          </cell>
          <cell r="C12">
            <v>58.333</v>
          </cell>
          <cell r="O12">
            <v>50.833</v>
          </cell>
          <cell r="P12">
            <v>43.472</v>
          </cell>
          <cell r="Q12">
            <v>57.083</v>
          </cell>
        </row>
        <row r="13">
          <cell r="B13">
            <v>7</v>
          </cell>
          <cell r="C13">
            <v>57.361</v>
          </cell>
          <cell r="O13">
            <v>49.583</v>
          </cell>
          <cell r="P13">
            <v>42.407</v>
          </cell>
          <cell r="Q13">
            <v>56.25</v>
          </cell>
        </row>
        <row r="14">
          <cell r="B14">
            <v>8</v>
          </cell>
          <cell r="C14">
            <v>56.25</v>
          </cell>
          <cell r="O14">
            <v>48.472</v>
          </cell>
          <cell r="P14">
            <v>41.273</v>
          </cell>
          <cell r="Q14">
            <v>55.417</v>
          </cell>
        </row>
        <row r="15">
          <cell r="B15">
            <v>9</v>
          </cell>
          <cell r="C15">
            <v>55.278000000000006</v>
          </cell>
          <cell r="O15">
            <v>47.431</v>
          </cell>
          <cell r="P15">
            <v>40.278000000000006</v>
          </cell>
          <cell r="Q15">
            <v>54.653</v>
          </cell>
        </row>
        <row r="16">
          <cell r="B16">
            <v>10</v>
          </cell>
          <cell r="C16">
            <v>54.306</v>
          </cell>
          <cell r="O16">
            <v>46.597</v>
          </cell>
          <cell r="P16">
            <v>39.444</v>
          </cell>
          <cell r="Q16">
            <v>53.958</v>
          </cell>
        </row>
        <row r="17">
          <cell r="B17">
            <v>11</v>
          </cell>
          <cell r="C17">
            <v>53.471999999999994</v>
          </cell>
          <cell r="O17">
            <v>45.694</v>
          </cell>
          <cell r="P17">
            <v>38.426</v>
          </cell>
          <cell r="Q17">
            <v>53.333000000000006</v>
          </cell>
        </row>
        <row r="18">
          <cell r="B18">
            <v>12</v>
          </cell>
          <cell r="C18">
            <v>52.5</v>
          </cell>
          <cell r="O18">
            <v>44.931</v>
          </cell>
          <cell r="P18">
            <v>37.778</v>
          </cell>
          <cell r="Q18">
            <v>52.778000000000006</v>
          </cell>
        </row>
        <row r="19">
          <cell r="B19">
            <v>13</v>
          </cell>
          <cell r="C19">
            <v>51.736000000000004</v>
          </cell>
          <cell r="O19">
            <v>44.167</v>
          </cell>
          <cell r="P19">
            <v>36.944</v>
          </cell>
          <cell r="Q19">
            <v>52.222</v>
          </cell>
        </row>
        <row r="20">
          <cell r="B20">
            <v>14</v>
          </cell>
          <cell r="C20">
            <v>50.833</v>
          </cell>
          <cell r="O20">
            <v>43.472</v>
          </cell>
          <cell r="P20">
            <v>36.25000000000001</v>
          </cell>
          <cell r="Q20">
            <v>51.62</v>
          </cell>
        </row>
        <row r="21">
          <cell r="B21">
            <v>15</v>
          </cell>
          <cell r="C21">
            <v>50.139</v>
          </cell>
          <cell r="O21">
            <v>42.708</v>
          </cell>
          <cell r="P21">
            <v>35.556</v>
          </cell>
          <cell r="Q21">
            <v>51.111</v>
          </cell>
        </row>
        <row r="22">
          <cell r="B22">
            <v>16</v>
          </cell>
          <cell r="C22">
            <v>49.306000000000004</v>
          </cell>
          <cell r="O22">
            <v>41.991</v>
          </cell>
          <cell r="P22">
            <v>34.861</v>
          </cell>
          <cell r="Q22">
            <v>50.556</v>
          </cell>
        </row>
        <row r="23">
          <cell r="B23">
            <v>17</v>
          </cell>
          <cell r="C23">
            <v>48.472</v>
          </cell>
          <cell r="O23">
            <v>41.25</v>
          </cell>
          <cell r="P23">
            <v>34.167</v>
          </cell>
          <cell r="Q23">
            <v>50.046</v>
          </cell>
        </row>
        <row r="24">
          <cell r="B24">
            <v>18</v>
          </cell>
          <cell r="C24">
            <v>47.708</v>
          </cell>
          <cell r="O24">
            <v>40.556000000000004</v>
          </cell>
          <cell r="P24">
            <v>33.472</v>
          </cell>
          <cell r="Q24">
            <v>49.444</v>
          </cell>
        </row>
        <row r="25">
          <cell r="B25">
            <v>19</v>
          </cell>
          <cell r="C25">
            <v>46.943999999999996</v>
          </cell>
          <cell r="O25">
            <v>39.861000000000004</v>
          </cell>
          <cell r="P25">
            <v>32.778</v>
          </cell>
          <cell r="Q25">
            <v>49.028000000000006</v>
          </cell>
        </row>
        <row r="26">
          <cell r="B26">
            <v>20</v>
          </cell>
          <cell r="C26">
            <v>46.25</v>
          </cell>
          <cell r="O26">
            <v>39.190000000000005</v>
          </cell>
          <cell r="P26">
            <v>31.991000000000003</v>
          </cell>
          <cell r="Q26">
            <v>48.472</v>
          </cell>
        </row>
        <row r="27">
          <cell r="B27">
            <v>21</v>
          </cell>
          <cell r="C27">
            <v>45.556</v>
          </cell>
          <cell r="O27">
            <v>38.471999999999994</v>
          </cell>
          <cell r="P27">
            <v>31.389</v>
          </cell>
          <cell r="Q27">
            <v>48.056</v>
          </cell>
        </row>
        <row r="28">
          <cell r="B28">
            <v>22</v>
          </cell>
          <cell r="C28">
            <v>44.861</v>
          </cell>
          <cell r="O28">
            <v>37.917</v>
          </cell>
          <cell r="P28">
            <v>30.694</v>
          </cell>
          <cell r="Q28">
            <v>47.5</v>
          </cell>
        </row>
        <row r="29">
          <cell r="B29">
            <v>23</v>
          </cell>
          <cell r="C29">
            <v>44.167</v>
          </cell>
          <cell r="O29">
            <v>37.222</v>
          </cell>
          <cell r="P29">
            <v>30.000000000000004</v>
          </cell>
          <cell r="Q29">
            <v>47.083</v>
          </cell>
        </row>
        <row r="30">
          <cell r="B30">
            <v>24</v>
          </cell>
          <cell r="C30">
            <v>43.472</v>
          </cell>
          <cell r="O30">
            <v>36.597</v>
          </cell>
          <cell r="P30">
            <v>29.444000000000003</v>
          </cell>
          <cell r="Q30">
            <v>46.667</v>
          </cell>
        </row>
        <row r="31">
          <cell r="B31">
            <v>25</v>
          </cell>
          <cell r="C31">
            <v>42.824</v>
          </cell>
          <cell r="O31">
            <v>35.972</v>
          </cell>
          <cell r="P31">
            <v>28.842999999999996</v>
          </cell>
          <cell r="Q31">
            <v>46.25</v>
          </cell>
        </row>
        <row r="32">
          <cell r="B32">
            <v>26</v>
          </cell>
          <cell r="C32">
            <v>42.083000000000006</v>
          </cell>
          <cell r="O32">
            <v>35.417</v>
          </cell>
          <cell r="P32">
            <v>28.193999999999996</v>
          </cell>
          <cell r="Q32">
            <v>45.833</v>
          </cell>
        </row>
        <row r="33">
          <cell r="B33">
            <v>27</v>
          </cell>
          <cell r="C33">
            <v>41.528</v>
          </cell>
          <cell r="O33">
            <v>34.792</v>
          </cell>
          <cell r="P33">
            <v>27.639000000000003</v>
          </cell>
          <cell r="Q33">
            <v>45.416999999999994</v>
          </cell>
        </row>
        <row r="34">
          <cell r="B34">
            <v>28</v>
          </cell>
          <cell r="C34">
            <v>40.833</v>
          </cell>
          <cell r="O34">
            <v>34.167</v>
          </cell>
          <cell r="P34">
            <v>27.083000000000002</v>
          </cell>
          <cell r="Q34">
            <v>44.931</v>
          </cell>
        </row>
        <row r="35">
          <cell r="B35">
            <v>29</v>
          </cell>
          <cell r="C35">
            <v>40.162</v>
          </cell>
          <cell r="O35">
            <v>33.472</v>
          </cell>
          <cell r="P35">
            <v>26.527999999999995</v>
          </cell>
          <cell r="Q35">
            <v>44.583</v>
          </cell>
        </row>
        <row r="36">
          <cell r="B36">
            <v>30</v>
          </cell>
          <cell r="C36">
            <v>39.583</v>
          </cell>
          <cell r="O36">
            <v>32.87</v>
          </cell>
          <cell r="P36">
            <v>25.880000000000003</v>
          </cell>
          <cell r="Q36">
            <v>44.167</v>
          </cell>
        </row>
        <row r="37">
          <cell r="B37">
            <v>31</v>
          </cell>
          <cell r="C37">
            <v>39.028</v>
          </cell>
          <cell r="O37">
            <v>32.221999999999994</v>
          </cell>
          <cell r="P37">
            <v>25.346999999999998</v>
          </cell>
          <cell r="Q37">
            <v>43.75</v>
          </cell>
        </row>
        <row r="38">
          <cell r="B38">
            <v>32</v>
          </cell>
          <cell r="C38">
            <v>38.333</v>
          </cell>
          <cell r="O38">
            <v>31.667</v>
          </cell>
          <cell r="P38">
            <v>24.792</v>
          </cell>
          <cell r="Q38">
            <v>43.333</v>
          </cell>
        </row>
        <row r="39">
          <cell r="B39">
            <v>33</v>
          </cell>
          <cell r="C39">
            <v>37.639</v>
          </cell>
          <cell r="O39">
            <v>31.111</v>
          </cell>
          <cell r="P39">
            <v>24.258999999999997</v>
          </cell>
          <cell r="Q39">
            <v>42.917</v>
          </cell>
        </row>
        <row r="40">
          <cell r="B40">
            <v>34</v>
          </cell>
          <cell r="C40">
            <v>37.083</v>
          </cell>
          <cell r="O40">
            <v>30.508999999999997</v>
          </cell>
          <cell r="P40">
            <v>23.750000000000004</v>
          </cell>
          <cell r="Q40">
            <v>42.50000000000001</v>
          </cell>
        </row>
        <row r="41">
          <cell r="B41">
            <v>35</v>
          </cell>
          <cell r="C41">
            <v>36.528000000000006</v>
          </cell>
          <cell r="O41">
            <v>30.000000000000004</v>
          </cell>
          <cell r="P41">
            <v>23.287000000000003</v>
          </cell>
          <cell r="Q41">
            <v>42.083000000000006</v>
          </cell>
        </row>
        <row r="42">
          <cell r="B42">
            <v>36</v>
          </cell>
          <cell r="C42">
            <v>35.833000000000006</v>
          </cell>
          <cell r="O42">
            <v>29.305999999999997</v>
          </cell>
          <cell r="P42">
            <v>22.778</v>
          </cell>
          <cell r="Q42">
            <v>41.667</v>
          </cell>
        </row>
        <row r="43">
          <cell r="B43">
            <v>37</v>
          </cell>
          <cell r="C43">
            <v>35.346999999999994</v>
          </cell>
          <cell r="O43">
            <v>28.703999999999997</v>
          </cell>
          <cell r="P43">
            <v>22.314999999999998</v>
          </cell>
          <cell r="Q43">
            <v>41.111</v>
          </cell>
        </row>
        <row r="44">
          <cell r="B44">
            <v>38</v>
          </cell>
          <cell r="C44">
            <v>34.721999999999994</v>
          </cell>
          <cell r="O44">
            <v>28.193999999999996</v>
          </cell>
          <cell r="P44">
            <v>21.806000000000004</v>
          </cell>
          <cell r="Q44">
            <v>40.74100000000001</v>
          </cell>
        </row>
        <row r="45">
          <cell r="B45">
            <v>39</v>
          </cell>
          <cell r="C45">
            <v>34.167</v>
          </cell>
          <cell r="O45">
            <v>27.593</v>
          </cell>
          <cell r="P45">
            <v>21.319</v>
          </cell>
          <cell r="Q45">
            <v>40.278000000000006</v>
          </cell>
        </row>
        <row r="46">
          <cell r="B46">
            <v>40</v>
          </cell>
          <cell r="C46">
            <v>33.565</v>
          </cell>
          <cell r="O46">
            <v>27.083000000000002</v>
          </cell>
          <cell r="P46">
            <v>20.972</v>
          </cell>
          <cell r="Q46">
            <v>39.861000000000004</v>
          </cell>
        </row>
        <row r="47">
          <cell r="B47">
            <v>41</v>
          </cell>
          <cell r="C47">
            <v>33.056</v>
          </cell>
          <cell r="O47">
            <v>26.527999999999995</v>
          </cell>
          <cell r="P47">
            <v>20.555999999999997</v>
          </cell>
          <cell r="Q47">
            <v>39.444</v>
          </cell>
        </row>
        <row r="48">
          <cell r="B48">
            <v>42</v>
          </cell>
          <cell r="C48">
            <v>32.45400000000001</v>
          </cell>
          <cell r="O48">
            <v>25.971999999999994</v>
          </cell>
          <cell r="P48">
            <v>20.138999999999996</v>
          </cell>
          <cell r="Q48">
            <v>39.028</v>
          </cell>
        </row>
        <row r="49">
          <cell r="B49">
            <v>43</v>
          </cell>
          <cell r="C49">
            <v>31.943999999999996</v>
          </cell>
          <cell r="O49">
            <v>25.417</v>
          </cell>
          <cell r="P49">
            <v>19.630000000000003</v>
          </cell>
          <cell r="Q49">
            <v>38.471999999999994</v>
          </cell>
        </row>
        <row r="50">
          <cell r="B50">
            <v>44</v>
          </cell>
          <cell r="C50">
            <v>31.389</v>
          </cell>
          <cell r="O50">
            <v>24.907</v>
          </cell>
          <cell r="P50">
            <v>19.259000000000004</v>
          </cell>
          <cell r="Q50">
            <v>38.148</v>
          </cell>
        </row>
        <row r="51">
          <cell r="B51">
            <v>45</v>
          </cell>
          <cell r="C51">
            <v>30.694</v>
          </cell>
          <cell r="O51">
            <v>24.306000000000004</v>
          </cell>
          <cell r="P51">
            <v>18.889</v>
          </cell>
          <cell r="Q51">
            <v>37.639</v>
          </cell>
        </row>
        <row r="52">
          <cell r="B52">
            <v>46</v>
          </cell>
          <cell r="C52">
            <v>30.208000000000002</v>
          </cell>
          <cell r="O52">
            <v>23.750000000000004</v>
          </cell>
          <cell r="P52">
            <v>18.564999999999998</v>
          </cell>
          <cell r="Q52">
            <v>37.105999999999995</v>
          </cell>
        </row>
        <row r="53">
          <cell r="B53">
            <v>47</v>
          </cell>
          <cell r="C53">
            <v>29.630000000000003</v>
          </cell>
          <cell r="O53">
            <v>23.333000000000006</v>
          </cell>
          <cell r="P53">
            <v>18.194</v>
          </cell>
          <cell r="Q53">
            <v>36.667</v>
          </cell>
        </row>
        <row r="54">
          <cell r="B54">
            <v>48</v>
          </cell>
          <cell r="C54">
            <v>29.166999999999998</v>
          </cell>
          <cell r="O54">
            <v>22.846999999999994</v>
          </cell>
          <cell r="P54">
            <v>17.917000000000005</v>
          </cell>
          <cell r="Q54">
            <v>36.204</v>
          </cell>
        </row>
        <row r="55">
          <cell r="B55">
            <v>49</v>
          </cell>
          <cell r="C55">
            <v>28.610999999999997</v>
          </cell>
          <cell r="O55">
            <v>22.360999999999997</v>
          </cell>
          <cell r="P55">
            <v>17.545999999999996</v>
          </cell>
          <cell r="Q55">
            <v>35.602000000000004</v>
          </cell>
        </row>
        <row r="56">
          <cell r="B56">
            <v>50</v>
          </cell>
          <cell r="C56">
            <v>27.963000000000005</v>
          </cell>
          <cell r="O56">
            <v>21.806000000000004</v>
          </cell>
          <cell r="P56">
            <v>17.222000000000005</v>
          </cell>
          <cell r="Q56">
            <v>35.138999999999996</v>
          </cell>
        </row>
        <row r="57">
          <cell r="B57">
            <v>51</v>
          </cell>
          <cell r="C57">
            <v>27.500000000000004</v>
          </cell>
          <cell r="O57">
            <v>21.319</v>
          </cell>
          <cell r="P57">
            <v>16.852</v>
          </cell>
          <cell r="Q57">
            <v>34.675999999999995</v>
          </cell>
        </row>
        <row r="58">
          <cell r="B58">
            <v>52</v>
          </cell>
          <cell r="C58">
            <v>26.944000000000003</v>
          </cell>
          <cell r="O58">
            <v>20.926000000000002</v>
          </cell>
          <cell r="P58">
            <v>16.573999999999998</v>
          </cell>
          <cell r="Q58">
            <v>34.12</v>
          </cell>
        </row>
        <row r="59">
          <cell r="B59">
            <v>53</v>
          </cell>
          <cell r="C59">
            <v>26.527999999999995</v>
          </cell>
          <cell r="O59">
            <v>20.486000000000004</v>
          </cell>
          <cell r="P59">
            <v>16.227000000000004</v>
          </cell>
          <cell r="Q59">
            <v>33.565</v>
          </cell>
        </row>
        <row r="60">
          <cell r="B60">
            <v>54</v>
          </cell>
          <cell r="C60">
            <v>25.926000000000005</v>
          </cell>
          <cell r="O60">
            <v>19.999999999999996</v>
          </cell>
          <cell r="P60">
            <v>15.925999999999995</v>
          </cell>
          <cell r="Q60">
            <v>33.147999999999996</v>
          </cell>
        </row>
        <row r="61">
          <cell r="B61">
            <v>55</v>
          </cell>
          <cell r="C61">
            <v>25.463</v>
          </cell>
          <cell r="O61">
            <v>19.56</v>
          </cell>
          <cell r="P61">
            <v>15.625</v>
          </cell>
          <cell r="Q61">
            <v>32.638999999999996</v>
          </cell>
        </row>
        <row r="62">
          <cell r="B62">
            <v>56</v>
          </cell>
          <cell r="C62">
            <v>25</v>
          </cell>
          <cell r="O62">
            <v>19.096999999999998</v>
          </cell>
          <cell r="P62">
            <v>15.324000000000005</v>
          </cell>
          <cell r="Q62">
            <v>32.083</v>
          </cell>
        </row>
        <row r="63">
          <cell r="B63">
            <v>57</v>
          </cell>
          <cell r="C63">
            <v>24.444</v>
          </cell>
          <cell r="O63">
            <v>18.703999999999997</v>
          </cell>
          <cell r="P63">
            <v>15.000000000000002</v>
          </cell>
          <cell r="Q63">
            <v>31.620000000000005</v>
          </cell>
        </row>
        <row r="64">
          <cell r="B64">
            <v>58</v>
          </cell>
          <cell r="C64">
            <v>23.980999999999998</v>
          </cell>
          <cell r="O64">
            <v>18.264000000000003</v>
          </cell>
          <cell r="P64">
            <v>14.722000000000001</v>
          </cell>
          <cell r="Q64">
            <v>31.019</v>
          </cell>
        </row>
        <row r="65">
          <cell r="B65">
            <v>59</v>
          </cell>
          <cell r="C65">
            <v>23.519000000000002</v>
          </cell>
          <cell r="O65">
            <v>17.917000000000005</v>
          </cell>
          <cell r="P65">
            <v>14.490999999999998</v>
          </cell>
          <cell r="Q65">
            <v>30.556000000000004</v>
          </cell>
        </row>
        <row r="66">
          <cell r="B66">
            <v>60</v>
          </cell>
          <cell r="C66">
            <v>23.055999999999997</v>
          </cell>
          <cell r="O66">
            <v>17.500000000000004</v>
          </cell>
          <cell r="P66">
            <v>14.212999999999997</v>
          </cell>
          <cell r="Q66">
            <v>30.000000000000004</v>
          </cell>
        </row>
        <row r="67">
          <cell r="B67">
            <v>61</v>
          </cell>
          <cell r="C67">
            <v>22.523000000000003</v>
          </cell>
          <cell r="O67">
            <v>17.083000000000006</v>
          </cell>
          <cell r="P67">
            <v>13.888999999999996</v>
          </cell>
          <cell r="Q67">
            <v>29.352</v>
          </cell>
        </row>
        <row r="68">
          <cell r="B68">
            <v>62</v>
          </cell>
          <cell r="C68">
            <v>22.083</v>
          </cell>
          <cell r="O68">
            <v>16.666999999999998</v>
          </cell>
          <cell r="P68">
            <v>13.610999999999995</v>
          </cell>
          <cell r="Q68">
            <v>28.889</v>
          </cell>
        </row>
        <row r="69">
          <cell r="B69">
            <v>63</v>
          </cell>
          <cell r="C69">
            <v>21.667</v>
          </cell>
          <cell r="O69">
            <v>16.342999999999996</v>
          </cell>
          <cell r="P69">
            <v>13.332999999999995</v>
          </cell>
          <cell r="Q69">
            <v>28.286999999999995</v>
          </cell>
        </row>
        <row r="70">
          <cell r="B70">
            <v>64</v>
          </cell>
          <cell r="C70">
            <v>21.157000000000004</v>
          </cell>
          <cell r="O70">
            <v>15.971999999999998</v>
          </cell>
          <cell r="P70">
            <v>13.148000000000003</v>
          </cell>
          <cell r="Q70">
            <v>27.778000000000002</v>
          </cell>
        </row>
        <row r="71">
          <cell r="B71">
            <v>65</v>
          </cell>
          <cell r="C71">
            <v>20.741</v>
          </cell>
          <cell r="O71">
            <v>15.602000000000004</v>
          </cell>
          <cell r="P71">
            <v>12.870000000000005</v>
          </cell>
          <cell r="Q71">
            <v>27.222</v>
          </cell>
        </row>
        <row r="72">
          <cell r="B72">
            <v>66</v>
          </cell>
          <cell r="C72">
            <v>20.277999999999995</v>
          </cell>
          <cell r="O72">
            <v>15.230999999999995</v>
          </cell>
          <cell r="P72">
            <v>12.685000000000002</v>
          </cell>
          <cell r="Q72">
            <v>26.644000000000002</v>
          </cell>
        </row>
        <row r="73">
          <cell r="B73">
            <v>67</v>
          </cell>
          <cell r="C73">
            <v>19.860999999999997</v>
          </cell>
          <cell r="O73">
            <v>14.907000000000004</v>
          </cell>
          <cell r="P73">
            <v>12.407000000000002</v>
          </cell>
          <cell r="Q73">
            <v>26.065000000000005</v>
          </cell>
        </row>
        <row r="74">
          <cell r="B74">
            <v>68</v>
          </cell>
          <cell r="C74">
            <v>19.421</v>
          </cell>
          <cell r="O74">
            <v>14.536999999999999</v>
          </cell>
          <cell r="P74">
            <v>12.175999999999998</v>
          </cell>
          <cell r="Q74">
            <v>25.463</v>
          </cell>
        </row>
        <row r="75">
          <cell r="B75">
            <v>69</v>
          </cell>
          <cell r="C75">
            <v>19.005000000000006</v>
          </cell>
          <cell r="O75">
            <v>14.259</v>
          </cell>
          <cell r="P75">
            <v>11.897999999999998</v>
          </cell>
          <cell r="Q75">
            <v>24.907</v>
          </cell>
        </row>
        <row r="76">
          <cell r="B76">
            <v>70</v>
          </cell>
          <cell r="C76">
            <v>18.519</v>
          </cell>
          <cell r="O76">
            <v>13.888999999999996</v>
          </cell>
          <cell r="P76">
            <v>11.573999999999995</v>
          </cell>
          <cell r="Q76">
            <v>24.258999999999997</v>
          </cell>
        </row>
        <row r="77">
          <cell r="B77">
            <v>71</v>
          </cell>
          <cell r="C77">
            <v>18.147999999999996</v>
          </cell>
          <cell r="O77">
            <v>13.519000000000004</v>
          </cell>
          <cell r="P77">
            <v>11.343000000000004</v>
          </cell>
          <cell r="Q77">
            <v>23.680999999999997</v>
          </cell>
        </row>
        <row r="78">
          <cell r="B78">
            <v>72</v>
          </cell>
          <cell r="C78">
            <v>17.684999999999995</v>
          </cell>
          <cell r="O78">
            <v>13.193999999999996</v>
          </cell>
          <cell r="P78">
            <v>11.111000000000004</v>
          </cell>
          <cell r="Q78">
            <v>23.055999999999997</v>
          </cell>
        </row>
        <row r="79">
          <cell r="B79">
            <v>73</v>
          </cell>
          <cell r="C79">
            <v>17.222000000000005</v>
          </cell>
          <cell r="O79">
            <v>12.917000000000002</v>
          </cell>
          <cell r="P79">
            <v>10.972000000000005</v>
          </cell>
          <cell r="Q79">
            <v>22.499999999999996</v>
          </cell>
        </row>
        <row r="80">
          <cell r="B80">
            <v>74</v>
          </cell>
          <cell r="C80">
            <v>16.805999999999997</v>
          </cell>
          <cell r="O80">
            <v>12.639</v>
          </cell>
          <cell r="P80">
            <v>10.741</v>
          </cell>
          <cell r="Q80">
            <v>21.897999999999996</v>
          </cell>
        </row>
        <row r="81">
          <cell r="B81">
            <v>75</v>
          </cell>
          <cell r="C81">
            <v>16.389</v>
          </cell>
          <cell r="O81">
            <v>12.268999999999997</v>
          </cell>
          <cell r="P81">
            <v>10.556</v>
          </cell>
          <cell r="Q81">
            <v>21.250000000000004</v>
          </cell>
        </row>
        <row r="82">
          <cell r="B82">
            <v>76</v>
          </cell>
          <cell r="C82">
            <v>15.971999999999998</v>
          </cell>
          <cell r="O82">
            <v>11.990999999999996</v>
          </cell>
          <cell r="P82">
            <v>10.184999999999999</v>
          </cell>
          <cell r="Q82">
            <v>20.555999999999997</v>
          </cell>
        </row>
        <row r="83">
          <cell r="B83">
            <v>77</v>
          </cell>
          <cell r="C83">
            <v>15.508999999999995</v>
          </cell>
          <cell r="O83">
            <v>11.667000000000005</v>
          </cell>
          <cell r="P83">
            <v>9.907</v>
          </cell>
          <cell r="Q83">
            <v>19.906999999999996</v>
          </cell>
        </row>
        <row r="84">
          <cell r="B84">
            <v>78</v>
          </cell>
          <cell r="C84">
            <v>15.185000000000004</v>
          </cell>
          <cell r="O84">
            <v>11.295999999999996</v>
          </cell>
          <cell r="P84">
            <v>9.630000000000006</v>
          </cell>
          <cell r="Q84">
            <v>19.306</v>
          </cell>
        </row>
        <row r="85">
          <cell r="B85">
            <v>79</v>
          </cell>
          <cell r="C85">
            <v>14.722000000000001</v>
          </cell>
          <cell r="O85">
            <v>11.019000000000002</v>
          </cell>
          <cell r="P85">
            <v>9.443999999999997</v>
          </cell>
          <cell r="Q85">
            <v>18.657</v>
          </cell>
        </row>
        <row r="86">
          <cell r="B86">
            <v>80</v>
          </cell>
          <cell r="C86">
            <v>14.305999999999997</v>
          </cell>
          <cell r="O86">
            <v>10.787000000000003</v>
          </cell>
          <cell r="P86">
            <v>9.258999999999995</v>
          </cell>
          <cell r="Q86">
            <v>17.962999999999994</v>
          </cell>
        </row>
        <row r="87">
          <cell r="B87">
            <v>81</v>
          </cell>
          <cell r="C87">
            <v>13.934999999999997</v>
          </cell>
          <cell r="O87">
            <v>10.509000000000002</v>
          </cell>
          <cell r="P87">
            <v>8.935000000000004</v>
          </cell>
          <cell r="Q87">
            <v>17.269000000000002</v>
          </cell>
        </row>
        <row r="88">
          <cell r="B88">
            <v>82</v>
          </cell>
          <cell r="C88">
            <v>13.610999999999995</v>
          </cell>
          <cell r="O88">
            <v>10.138999999999998</v>
          </cell>
          <cell r="P88">
            <v>8.704</v>
          </cell>
          <cell r="Q88">
            <v>16.666999999999998</v>
          </cell>
        </row>
        <row r="89">
          <cell r="B89">
            <v>83</v>
          </cell>
          <cell r="C89">
            <v>13.193999999999996</v>
          </cell>
          <cell r="O89">
            <v>9.721999999999998</v>
          </cell>
          <cell r="P89">
            <v>8.472000000000001</v>
          </cell>
          <cell r="Q89">
            <v>15.903</v>
          </cell>
        </row>
        <row r="90">
          <cell r="B90">
            <v>84</v>
          </cell>
          <cell r="C90">
            <v>12.778</v>
          </cell>
          <cell r="O90">
            <v>9.443999999999997</v>
          </cell>
          <cell r="P90">
            <v>8.194</v>
          </cell>
          <cell r="Q90">
            <v>15.185000000000004</v>
          </cell>
        </row>
        <row r="91">
          <cell r="B91">
            <v>85</v>
          </cell>
          <cell r="C91">
            <v>12.268999999999997</v>
          </cell>
          <cell r="O91">
            <v>9.167000000000003</v>
          </cell>
          <cell r="P91">
            <v>7.823999999999998</v>
          </cell>
          <cell r="Q91">
            <v>14.536999999999999</v>
          </cell>
        </row>
        <row r="92">
          <cell r="B92">
            <v>86</v>
          </cell>
          <cell r="C92">
            <v>11.897999999999998</v>
          </cell>
          <cell r="O92">
            <v>8.796000000000003</v>
          </cell>
          <cell r="P92">
            <v>7.777999999999996</v>
          </cell>
          <cell r="Q92">
            <v>13.795999999999998</v>
          </cell>
        </row>
        <row r="93">
          <cell r="B93">
            <v>87</v>
          </cell>
          <cell r="C93">
            <v>11.480999999999996</v>
          </cell>
          <cell r="O93">
            <v>8.518999999999998</v>
          </cell>
          <cell r="P93">
            <v>7.4069999999999965</v>
          </cell>
          <cell r="Q93">
            <v>13.193999999999996</v>
          </cell>
        </row>
        <row r="94">
          <cell r="B94">
            <v>88</v>
          </cell>
          <cell r="C94">
            <v>11.111000000000004</v>
          </cell>
          <cell r="O94">
            <v>8.194</v>
          </cell>
          <cell r="P94">
            <v>7.082999999999995</v>
          </cell>
          <cell r="Q94">
            <v>12.592999999999998</v>
          </cell>
        </row>
        <row r="95">
          <cell r="B95">
            <v>89</v>
          </cell>
          <cell r="C95">
            <v>10.602</v>
          </cell>
          <cell r="O95">
            <v>7.777999999999996</v>
          </cell>
          <cell r="P95">
            <v>6.781999999999999</v>
          </cell>
          <cell r="Q95">
            <v>11.990999999999996</v>
          </cell>
        </row>
        <row r="96">
          <cell r="B96">
            <v>90</v>
          </cell>
          <cell r="C96">
            <v>10.138999999999998</v>
          </cell>
          <cell r="O96">
            <v>7.499999999999996</v>
          </cell>
          <cell r="P96">
            <v>6.5280000000000005</v>
          </cell>
          <cell r="Q96">
            <v>11.295999999999996</v>
          </cell>
        </row>
        <row r="97">
          <cell r="B97">
            <v>91</v>
          </cell>
          <cell r="C97">
            <v>9.630000000000006</v>
          </cell>
          <cell r="O97">
            <v>7.082999999999995</v>
          </cell>
          <cell r="P97">
            <v>6.157000000000002</v>
          </cell>
          <cell r="Q97">
            <v>10.602</v>
          </cell>
        </row>
        <row r="98">
          <cell r="B98">
            <v>92</v>
          </cell>
          <cell r="C98">
            <v>9.167000000000003</v>
          </cell>
          <cell r="O98">
            <v>6.713000000000003</v>
          </cell>
          <cell r="P98">
            <v>5.925999999999998</v>
          </cell>
          <cell r="Q98">
            <v>9.860999999999997</v>
          </cell>
        </row>
        <row r="99">
          <cell r="B99">
            <v>93</v>
          </cell>
          <cell r="C99">
            <v>8.611000000000002</v>
          </cell>
          <cell r="O99">
            <v>6.389</v>
          </cell>
          <cell r="P99">
            <v>5.556000000000005</v>
          </cell>
          <cell r="Q99">
            <v>9.213000000000005</v>
          </cell>
        </row>
        <row r="100">
          <cell r="B100">
            <v>94</v>
          </cell>
          <cell r="C100">
            <v>8.031999999999995</v>
          </cell>
          <cell r="O100">
            <v>5.925999999999998</v>
          </cell>
          <cell r="P100">
            <v>5.000000000000004</v>
          </cell>
          <cell r="Q100">
            <v>8.518999999999998</v>
          </cell>
        </row>
        <row r="101">
          <cell r="B101">
            <v>95</v>
          </cell>
          <cell r="C101">
            <v>7.4069999999999965</v>
          </cell>
          <cell r="O101">
            <v>5.462999999999996</v>
          </cell>
          <cell r="P101">
            <v>4.630000000000001</v>
          </cell>
          <cell r="Q101">
            <v>7.777999999999996</v>
          </cell>
        </row>
        <row r="102">
          <cell r="B102">
            <v>96</v>
          </cell>
          <cell r="C102">
            <v>6.667000000000001</v>
          </cell>
          <cell r="O102">
            <v>4.861000000000004</v>
          </cell>
          <cell r="P102">
            <v>4.4440000000000035</v>
          </cell>
          <cell r="Q102">
            <v>6.852000000000002</v>
          </cell>
        </row>
        <row r="103">
          <cell r="B103">
            <v>97</v>
          </cell>
          <cell r="C103">
            <v>5.925999999999998</v>
          </cell>
          <cell r="O103">
            <v>4.4440000000000035</v>
          </cell>
          <cell r="P103">
            <v>3.888999999999998</v>
          </cell>
          <cell r="Q103">
            <v>6.111</v>
          </cell>
        </row>
        <row r="104">
          <cell r="B104">
            <v>98</v>
          </cell>
          <cell r="C104">
            <v>5.000000000000004</v>
          </cell>
          <cell r="O104">
            <v>3.888999999999998</v>
          </cell>
          <cell r="P104">
            <v>2.7780000000000027</v>
          </cell>
          <cell r="Q104">
            <v>5.000000000000004</v>
          </cell>
        </row>
        <row r="105">
          <cell r="B105">
            <v>99</v>
          </cell>
          <cell r="C105">
            <v>3.703999999999996</v>
          </cell>
          <cell r="O105">
            <v>2.7780000000000027</v>
          </cell>
          <cell r="P105">
            <v>2.7780000000000027</v>
          </cell>
          <cell r="Q105">
            <v>3.888999999999998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"/>
      <sheetName val="Pobreza 93"/>
      <sheetName val="Pobreza 98"/>
      <sheetName val="Pobreza 03"/>
    </sheetNames>
    <sheetDataSet>
      <sheetData sheetId="0">
        <row r="6">
          <cell r="C6">
            <v>33.977000000000004</v>
          </cell>
          <cell r="E6">
            <v>33.31</v>
          </cell>
          <cell r="G6">
            <v>15.131</v>
          </cell>
          <cell r="I6">
            <v>14.176</v>
          </cell>
        </row>
        <row r="7">
          <cell r="E7">
            <v>25.186999999999998</v>
          </cell>
          <cell r="I7">
            <v>8.086</v>
          </cell>
        </row>
        <row r="8">
          <cell r="E8">
            <v>57.974000000000004</v>
          </cell>
          <cell r="I8">
            <v>29.809</v>
          </cell>
        </row>
        <row r="9">
          <cell r="E9">
            <v>22.45</v>
          </cell>
          <cell r="I9">
            <v>7.303999999999999</v>
          </cell>
        </row>
        <row r="10">
          <cell r="E10">
            <v>21.618000000000002</v>
          </cell>
          <cell r="I10">
            <v>7.180000000000001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 corr"/>
      <sheetName val="Tab Distrb IDF"/>
      <sheetName val="Correlacao componentes IDF 03"/>
      <sheetName val="Faixa IDF 03"/>
      <sheetName val="Plan2"/>
      <sheetName val="Plan3"/>
    </sheetNames>
    <sheetDataSet>
      <sheetData sheetId="2">
        <row r="26">
          <cell r="C26">
            <v>1</v>
          </cell>
          <cell r="D26">
            <v>0.22897</v>
          </cell>
          <cell r="E26">
            <v>0.20808</v>
          </cell>
          <cell r="F26">
            <v>0.31289</v>
          </cell>
          <cell r="G26">
            <v>0.36437</v>
          </cell>
          <cell r="H26">
            <v>0.18515</v>
          </cell>
        </row>
        <row r="29">
          <cell r="C29">
            <v>0.22897</v>
          </cell>
          <cell r="D29">
            <v>1</v>
          </cell>
          <cell r="E29">
            <v>0.62723</v>
          </cell>
          <cell r="F29">
            <v>0.50467</v>
          </cell>
          <cell r="G29">
            <v>0.35372</v>
          </cell>
          <cell r="H29">
            <v>0.41338</v>
          </cell>
        </row>
        <row r="32">
          <cell r="C32">
            <v>0.20808</v>
          </cell>
          <cell r="D32">
            <v>0.62723</v>
          </cell>
          <cell r="E32">
            <v>1</v>
          </cell>
          <cell r="F32">
            <v>0.61499</v>
          </cell>
          <cell r="G32">
            <v>0.25795</v>
          </cell>
          <cell r="H32">
            <v>0.4627</v>
          </cell>
        </row>
        <row r="35">
          <cell r="C35">
            <v>0.31289</v>
          </cell>
          <cell r="D35">
            <v>0.50467</v>
          </cell>
          <cell r="E35">
            <v>0.61499</v>
          </cell>
          <cell r="F35">
            <v>1</v>
          </cell>
          <cell r="G35">
            <v>0.3504</v>
          </cell>
          <cell r="H35">
            <v>0.4351</v>
          </cell>
        </row>
        <row r="38">
          <cell r="C38">
            <v>0.36437</v>
          </cell>
          <cell r="D38">
            <v>0.35372</v>
          </cell>
          <cell r="E38">
            <v>0.25795</v>
          </cell>
          <cell r="F38">
            <v>0.3504</v>
          </cell>
          <cell r="G38">
            <v>1</v>
          </cell>
          <cell r="H38">
            <v>0.4016</v>
          </cell>
        </row>
        <row r="41">
          <cell r="C41">
            <v>0.18515</v>
          </cell>
          <cell r="D41">
            <v>0.41338</v>
          </cell>
          <cell r="E41">
            <v>0.4627</v>
          </cell>
          <cell r="F41">
            <v>0.4351</v>
          </cell>
          <cell r="G41">
            <v>0.4016</v>
          </cell>
          <cell r="H41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 BR 2 (2)"/>
      <sheetName val="Tabela Brasil 03"/>
      <sheetName val="grupos espec 03"/>
      <sheetName val="IDF medio 03"/>
    </sheetNames>
    <sheetDataSet>
      <sheetData sheetId="1">
        <row r="5">
          <cell r="E5">
            <v>0.7518489</v>
          </cell>
          <cell r="F5">
            <v>0.6998346</v>
          </cell>
          <cell r="G5">
            <v>0.6680377</v>
          </cell>
          <cell r="H5">
            <v>0.7038935</v>
          </cell>
          <cell r="I5">
            <v>0.7228037</v>
          </cell>
        </row>
        <row r="6">
          <cell r="E6">
            <v>0.7570108</v>
          </cell>
          <cell r="F6">
            <v>0.6391145</v>
          </cell>
          <cell r="G6">
            <v>0.6284899</v>
          </cell>
          <cell r="H6">
            <v>0.738248</v>
          </cell>
          <cell r="I6">
            <v>0.6924834</v>
          </cell>
        </row>
        <row r="22">
          <cell r="E22">
            <v>0.6334318</v>
          </cell>
          <cell r="F22">
            <v>0.6350558</v>
          </cell>
          <cell r="G22">
            <v>0.4430576</v>
          </cell>
          <cell r="H22">
            <v>0.5646624</v>
          </cell>
          <cell r="I22">
            <v>0.5970969</v>
          </cell>
        </row>
        <row r="32">
          <cell r="E32">
            <v>0.5883412</v>
          </cell>
          <cell r="F32">
            <v>0.5537293</v>
          </cell>
          <cell r="G32">
            <v>0.4079675</v>
          </cell>
          <cell r="H32">
            <v>0.5344847</v>
          </cell>
          <cell r="I32">
            <v>0.5365628</v>
          </cell>
        </row>
        <row r="42">
          <cell r="E42">
            <v>0.7836376</v>
          </cell>
          <cell r="F42">
            <v>0.7045293</v>
          </cell>
          <cell r="G42">
            <v>0.7443477</v>
          </cell>
          <cell r="H42">
            <v>0.716276</v>
          </cell>
          <cell r="I42">
            <v>0.7437255</v>
          </cell>
        </row>
        <row r="49">
          <cell r="E49">
            <v>0.918161</v>
          </cell>
          <cell r="F49">
            <v>0.8897909</v>
          </cell>
          <cell r="G49">
            <v>0.9233628</v>
          </cell>
          <cell r="H49">
            <v>0.8937722</v>
          </cell>
          <cell r="I49">
            <v>0.91024</v>
          </cell>
        </row>
        <row r="65">
          <cell r="E65">
            <v>0.8305111</v>
          </cell>
          <cell r="F65">
            <v>0.776788</v>
          </cell>
          <cell r="G65">
            <v>0.8610006</v>
          </cell>
          <cell r="H65">
            <v>0.7759174</v>
          </cell>
          <cell r="I65">
            <v>0.8567136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ela Brasil 03"/>
      <sheetName val="grupos espec 03"/>
      <sheetName val="IDF medio 03"/>
    </sheetNames>
    <sheetDataSet>
      <sheetData sheetId="0">
        <row r="5">
          <cell r="J5">
            <v>0.6103143</v>
          </cell>
        </row>
        <row r="6">
          <cell r="J6">
            <v>0.7348059</v>
          </cell>
        </row>
        <row r="22">
          <cell r="J22">
            <v>0.4818662</v>
          </cell>
        </row>
        <row r="32">
          <cell r="J32">
            <v>0.3832182</v>
          </cell>
        </row>
        <row r="42">
          <cell r="J42">
            <v>0.6617581</v>
          </cell>
        </row>
        <row r="49">
          <cell r="J49">
            <v>0.8534307</v>
          </cell>
        </row>
        <row r="65">
          <cell r="J65">
            <v>0.5468069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ráf1 (2)"/>
      <sheetName val="Gráf1"/>
      <sheetName val="Grupos 11 e 178 by c_cent 03"/>
    </sheetNames>
    <sheetDataSet>
      <sheetData sheetId="2">
        <row r="11">
          <cell r="G11">
            <v>1</v>
          </cell>
        </row>
        <row r="12">
          <cell r="G12">
            <v>1</v>
          </cell>
        </row>
        <row r="13">
          <cell r="F13">
            <v>10.87928</v>
          </cell>
          <cell r="G13">
            <v>1</v>
          </cell>
        </row>
        <row r="14">
          <cell r="F14">
            <v>8.25648</v>
          </cell>
          <cell r="G14">
            <v>1</v>
          </cell>
        </row>
        <row r="15">
          <cell r="F15">
            <v>7.695780000000001</v>
          </cell>
          <cell r="G15">
            <v>1</v>
          </cell>
        </row>
        <row r="16">
          <cell r="F16">
            <v>6.432079999999999</v>
          </cell>
          <cell r="G16">
            <v>1</v>
          </cell>
        </row>
        <row r="17">
          <cell r="F17">
            <v>5.34512</v>
          </cell>
          <cell r="G17">
            <v>1</v>
          </cell>
        </row>
        <row r="18">
          <cell r="F18">
            <v>5.47956</v>
          </cell>
          <cell r="G18">
            <v>1</v>
          </cell>
        </row>
        <row r="19">
          <cell r="F19">
            <v>3.66886</v>
          </cell>
          <cell r="G19">
            <v>1</v>
          </cell>
        </row>
        <row r="20">
          <cell r="F20">
            <v>2.9361800000000007</v>
          </cell>
          <cell r="G20">
            <v>1</v>
          </cell>
        </row>
        <row r="21">
          <cell r="F21">
            <v>2.4020400000000004</v>
          </cell>
          <cell r="G21">
            <v>1</v>
          </cell>
        </row>
        <row r="22">
          <cell r="F22">
            <v>2.1386999999999996</v>
          </cell>
          <cell r="G22">
            <v>1</v>
          </cell>
        </row>
        <row r="23">
          <cell r="F23">
            <v>1.0089199999999998</v>
          </cell>
          <cell r="G23">
            <v>1</v>
          </cell>
        </row>
        <row r="24">
          <cell r="F24">
            <v>1.13916</v>
          </cell>
          <cell r="G24">
            <v>1</v>
          </cell>
        </row>
        <row r="25">
          <cell r="F25">
            <v>1.14214</v>
          </cell>
          <cell r="G25">
            <v>1</v>
          </cell>
        </row>
        <row r="26">
          <cell r="F26">
            <v>1.2371599999999998</v>
          </cell>
          <cell r="G26">
            <v>1</v>
          </cell>
        </row>
        <row r="27">
          <cell r="F27">
            <v>0.90754</v>
          </cell>
          <cell r="G27">
            <v>1</v>
          </cell>
        </row>
        <row r="28">
          <cell r="F28">
            <v>0.7743</v>
          </cell>
          <cell r="G28">
            <v>1</v>
          </cell>
        </row>
        <row r="29">
          <cell r="F29">
            <v>1.10052</v>
          </cell>
          <cell r="G29">
            <v>1</v>
          </cell>
        </row>
        <row r="30">
          <cell r="F30">
            <v>1.03464</v>
          </cell>
          <cell r="G30">
            <v>1</v>
          </cell>
        </row>
        <row r="31">
          <cell r="F31">
            <v>0.7218199999999999</v>
          </cell>
          <cell r="G31">
            <v>1</v>
          </cell>
        </row>
        <row r="32">
          <cell r="F32">
            <v>0.8610199999999999</v>
          </cell>
          <cell r="G32">
            <v>1</v>
          </cell>
        </row>
        <row r="33">
          <cell r="F33">
            <v>0.7950199999999998</v>
          </cell>
          <cell r="G33">
            <v>1</v>
          </cell>
        </row>
        <row r="34">
          <cell r="F34">
            <v>0.33814</v>
          </cell>
          <cell r="G34">
            <v>1</v>
          </cell>
        </row>
        <row r="35">
          <cell r="F35">
            <v>0.27227999999999997</v>
          </cell>
          <cell r="G35">
            <v>1</v>
          </cell>
        </row>
        <row r="36">
          <cell r="F36">
            <v>0.20642</v>
          </cell>
          <cell r="G36">
            <v>1</v>
          </cell>
        </row>
        <row r="37">
          <cell r="F37">
            <v>0.06722</v>
          </cell>
          <cell r="G37">
            <v>1</v>
          </cell>
        </row>
        <row r="38">
          <cell r="F38">
            <v>0.06722</v>
          </cell>
          <cell r="G38">
            <v>1</v>
          </cell>
        </row>
        <row r="39">
          <cell r="F39">
            <v>0.12876</v>
          </cell>
          <cell r="G39">
            <v>1</v>
          </cell>
        </row>
        <row r="40">
          <cell r="F40">
            <v>0.12876</v>
          </cell>
          <cell r="G40">
            <v>1</v>
          </cell>
        </row>
        <row r="41">
          <cell r="F41">
            <v>0.12876</v>
          </cell>
          <cell r="G41">
            <v>1</v>
          </cell>
        </row>
        <row r="42">
          <cell r="F42">
            <v>0.32636000000000004</v>
          </cell>
          <cell r="G42">
            <v>1</v>
          </cell>
        </row>
        <row r="43">
          <cell r="F43">
            <v>0.46080000000000004</v>
          </cell>
          <cell r="G43">
            <v>1</v>
          </cell>
        </row>
        <row r="44">
          <cell r="F44">
            <v>0.33204</v>
          </cell>
          <cell r="G44">
            <v>1</v>
          </cell>
        </row>
        <row r="45">
          <cell r="F45">
            <v>0.33204</v>
          </cell>
          <cell r="G45">
            <v>1</v>
          </cell>
        </row>
        <row r="46">
          <cell r="F46">
            <v>0.4513</v>
          </cell>
          <cell r="G46">
            <v>1</v>
          </cell>
        </row>
        <row r="47">
          <cell r="F47">
            <v>0.31808000000000003</v>
          </cell>
          <cell r="G47">
            <v>1</v>
          </cell>
        </row>
        <row r="48">
          <cell r="F48">
            <v>0.37678</v>
          </cell>
          <cell r="G48">
            <v>1</v>
          </cell>
        </row>
        <row r="49">
          <cell r="F49">
            <v>0.37678</v>
          </cell>
          <cell r="G49">
            <v>1</v>
          </cell>
        </row>
        <row r="50">
          <cell r="F50">
            <v>0.37678</v>
          </cell>
          <cell r="G50">
            <v>1</v>
          </cell>
        </row>
        <row r="51">
          <cell r="F51">
            <v>0.25752</v>
          </cell>
          <cell r="G51">
            <v>1</v>
          </cell>
        </row>
        <row r="52">
          <cell r="F52">
            <v>0.19314</v>
          </cell>
          <cell r="G52">
            <v>1</v>
          </cell>
        </row>
        <row r="53">
          <cell r="F53">
            <v>0.02968</v>
          </cell>
          <cell r="G53">
            <v>1</v>
          </cell>
        </row>
        <row r="54">
          <cell r="F54">
            <v>0.09230000000000001</v>
          </cell>
          <cell r="G54">
            <v>1</v>
          </cell>
        </row>
        <row r="55">
          <cell r="F55">
            <v>0.09230000000000001</v>
          </cell>
          <cell r="G55">
            <v>1</v>
          </cell>
        </row>
        <row r="56">
          <cell r="F56">
            <v>0.09230000000000001</v>
          </cell>
          <cell r="G56">
            <v>1</v>
          </cell>
        </row>
        <row r="57">
          <cell r="F57">
            <v>0.15816</v>
          </cell>
          <cell r="G57">
            <v>1</v>
          </cell>
        </row>
        <row r="58">
          <cell r="F58">
            <v>0.12847999999999998</v>
          </cell>
          <cell r="G58">
            <v>1</v>
          </cell>
        </row>
        <row r="59">
          <cell r="F59">
            <v>0.06586</v>
          </cell>
          <cell r="G59">
            <v>1</v>
          </cell>
        </row>
        <row r="60">
          <cell r="F60">
            <v>0.06586</v>
          </cell>
          <cell r="G60">
            <v>1</v>
          </cell>
        </row>
        <row r="61">
          <cell r="F61">
            <v>0.06586</v>
          </cell>
          <cell r="G61">
            <v>1</v>
          </cell>
        </row>
        <row r="62">
          <cell r="F62">
            <v>0</v>
          </cell>
          <cell r="G62">
            <v>1</v>
          </cell>
        </row>
        <row r="63">
          <cell r="F63">
            <v>0</v>
          </cell>
          <cell r="G63">
            <v>1</v>
          </cell>
        </row>
        <row r="64">
          <cell r="F64">
            <v>0</v>
          </cell>
          <cell r="G64">
            <v>1</v>
          </cell>
        </row>
        <row r="65">
          <cell r="F65">
            <v>0</v>
          </cell>
          <cell r="G65">
            <v>1</v>
          </cell>
        </row>
        <row r="66">
          <cell r="F66">
            <v>0</v>
          </cell>
          <cell r="G66">
            <v>1</v>
          </cell>
        </row>
        <row r="67">
          <cell r="F67">
            <v>0</v>
          </cell>
          <cell r="G67">
            <v>1</v>
          </cell>
        </row>
        <row r="68">
          <cell r="F68">
            <v>0</v>
          </cell>
          <cell r="G68">
            <v>1</v>
          </cell>
        </row>
        <row r="69">
          <cell r="F69">
            <v>0</v>
          </cell>
          <cell r="G69">
            <v>1</v>
          </cell>
        </row>
        <row r="70">
          <cell r="F70">
            <v>0</v>
          </cell>
          <cell r="G70">
            <v>1</v>
          </cell>
        </row>
        <row r="71">
          <cell r="F71">
            <v>0</v>
          </cell>
          <cell r="G71">
            <v>1</v>
          </cell>
        </row>
        <row r="72">
          <cell r="F72">
            <v>0</v>
          </cell>
          <cell r="G72">
            <v>1</v>
          </cell>
        </row>
        <row r="73">
          <cell r="F73">
            <v>0</v>
          </cell>
          <cell r="G73">
            <v>1</v>
          </cell>
        </row>
        <row r="74">
          <cell r="F74">
            <v>0</v>
          </cell>
          <cell r="G74">
            <v>1</v>
          </cell>
        </row>
        <row r="75">
          <cell r="F75">
            <v>0</v>
          </cell>
          <cell r="G75">
            <v>1</v>
          </cell>
        </row>
        <row r="76">
          <cell r="F76">
            <v>0</v>
          </cell>
          <cell r="G76">
            <v>1</v>
          </cell>
        </row>
        <row r="77">
          <cell r="F77">
            <v>0</v>
          </cell>
          <cell r="G77">
            <v>1</v>
          </cell>
        </row>
        <row r="78">
          <cell r="F78">
            <v>0</v>
          </cell>
          <cell r="G78">
            <v>1</v>
          </cell>
        </row>
        <row r="79">
          <cell r="F79">
            <v>0</v>
          </cell>
          <cell r="G79">
            <v>1</v>
          </cell>
        </row>
        <row r="80">
          <cell r="F80">
            <v>0</v>
          </cell>
          <cell r="G80">
            <v>1</v>
          </cell>
        </row>
        <row r="81">
          <cell r="F81">
            <v>0</v>
          </cell>
          <cell r="G81">
            <v>1</v>
          </cell>
        </row>
        <row r="82">
          <cell r="F82">
            <v>0</v>
          </cell>
          <cell r="G82">
            <v>1</v>
          </cell>
        </row>
        <row r="83">
          <cell r="F83">
            <v>0</v>
          </cell>
          <cell r="G83">
            <v>1</v>
          </cell>
        </row>
        <row r="84">
          <cell r="F84">
            <v>0</v>
          </cell>
          <cell r="G84">
            <v>1</v>
          </cell>
        </row>
        <row r="85">
          <cell r="F85">
            <v>0</v>
          </cell>
          <cell r="G85">
            <v>1</v>
          </cell>
        </row>
        <row r="86">
          <cell r="F86">
            <v>0</v>
          </cell>
          <cell r="G86">
            <v>1</v>
          </cell>
        </row>
        <row r="87">
          <cell r="F87">
            <v>0</v>
          </cell>
          <cell r="G87">
            <v>1</v>
          </cell>
        </row>
        <row r="88">
          <cell r="F88">
            <v>0</v>
          </cell>
          <cell r="G88">
            <v>1</v>
          </cell>
        </row>
        <row r="89">
          <cell r="F89">
            <v>0</v>
          </cell>
          <cell r="G89">
            <v>1</v>
          </cell>
        </row>
        <row r="90">
          <cell r="F90">
            <v>0</v>
          </cell>
          <cell r="G90">
            <v>1</v>
          </cell>
        </row>
        <row r="91">
          <cell r="F91">
            <v>0</v>
          </cell>
          <cell r="G91">
            <v>1</v>
          </cell>
        </row>
        <row r="92">
          <cell r="F92">
            <v>0</v>
          </cell>
          <cell r="G92">
            <v>1</v>
          </cell>
        </row>
        <row r="93">
          <cell r="F93">
            <v>0</v>
          </cell>
          <cell r="G93">
            <v>1</v>
          </cell>
        </row>
        <row r="94">
          <cell r="F94">
            <v>0</v>
          </cell>
          <cell r="G94">
            <v>1</v>
          </cell>
        </row>
        <row r="95">
          <cell r="F95">
            <v>0</v>
          </cell>
          <cell r="G95">
            <v>1</v>
          </cell>
        </row>
        <row r="96">
          <cell r="F96">
            <v>0</v>
          </cell>
          <cell r="G96">
            <v>1</v>
          </cell>
        </row>
        <row r="97">
          <cell r="F97">
            <v>0</v>
          </cell>
          <cell r="G97">
            <v>1</v>
          </cell>
        </row>
        <row r="98">
          <cell r="F98">
            <v>0</v>
          </cell>
          <cell r="G98">
            <v>1</v>
          </cell>
        </row>
        <row r="99">
          <cell r="F99">
            <v>0</v>
          </cell>
          <cell r="G99">
            <v>1</v>
          </cell>
        </row>
        <row r="100">
          <cell r="F100">
            <v>0</v>
          </cell>
          <cell r="G100">
            <v>1</v>
          </cell>
        </row>
        <row r="101">
          <cell r="F101">
            <v>0</v>
          </cell>
          <cell r="G101">
            <v>1</v>
          </cell>
        </row>
        <row r="102">
          <cell r="F102">
            <v>0</v>
          </cell>
          <cell r="G102">
            <v>1</v>
          </cell>
        </row>
        <row r="103">
          <cell r="F103">
            <v>0</v>
          </cell>
          <cell r="G103">
            <v>1</v>
          </cell>
        </row>
        <row r="104">
          <cell r="F104">
            <v>0</v>
          </cell>
          <cell r="G104">
            <v>1</v>
          </cell>
        </row>
        <row r="105">
          <cell r="F105">
            <v>0</v>
          </cell>
          <cell r="G105">
            <v>1</v>
          </cell>
        </row>
        <row r="106">
          <cell r="F106">
            <v>0</v>
          </cell>
          <cell r="G106">
            <v>1</v>
          </cell>
        </row>
        <row r="107">
          <cell r="F107">
            <v>0</v>
          </cell>
          <cell r="G107">
            <v>1</v>
          </cell>
        </row>
        <row r="108">
          <cell r="F108">
            <v>0</v>
          </cell>
          <cell r="G108">
            <v>1</v>
          </cell>
        </row>
        <row r="109">
          <cell r="G109">
            <v>1</v>
          </cell>
        </row>
        <row r="110">
          <cell r="G110">
            <v>1</v>
          </cell>
        </row>
        <row r="115">
          <cell r="B115">
            <v>1</v>
          </cell>
        </row>
        <row r="116">
          <cell r="B116">
            <v>2</v>
          </cell>
        </row>
        <row r="117">
          <cell r="B117">
            <v>3</v>
          </cell>
          <cell r="F117">
            <v>0</v>
          </cell>
        </row>
        <row r="118">
          <cell r="B118">
            <v>4</v>
          </cell>
          <cell r="F118">
            <v>0</v>
          </cell>
        </row>
        <row r="119">
          <cell r="B119">
            <v>5</v>
          </cell>
          <cell r="F119">
            <v>0</v>
          </cell>
        </row>
        <row r="120">
          <cell r="B120">
            <v>6</v>
          </cell>
          <cell r="F120">
            <v>0</v>
          </cell>
        </row>
        <row r="121">
          <cell r="B121">
            <v>7</v>
          </cell>
          <cell r="F121">
            <v>0</v>
          </cell>
        </row>
        <row r="122">
          <cell r="B122">
            <v>8</v>
          </cell>
          <cell r="F122">
            <v>0</v>
          </cell>
        </row>
        <row r="123">
          <cell r="B123">
            <v>9</v>
          </cell>
          <cell r="F123">
            <v>0</v>
          </cell>
        </row>
        <row r="124">
          <cell r="B124">
            <v>10</v>
          </cell>
          <cell r="F124">
            <v>0</v>
          </cell>
        </row>
        <row r="125">
          <cell r="B125">
            <v>11</v>
          </cell>
          <cell r="F125">
            <v>0</v>
          </cell>
        </row>
        <row r="126">
          <cell r="B126">
            <v>12</v>
          </cell>
          <cell r="F126">
            <v>0</v>
          </cell>
        </row>
        <row r="127">
          <cell r="B127">
            <v>13</v>
          </cell>
          <cell r="F127">
            <v>0</v>
          </cell>
        </row>
        <row r="128">
          <cell r="B128">
            <v>14</v>
          </cell>
          <cell r="F128">
            <v>0</v>
          </cell>
        </row>
        <row r="129">
          <cell r="B129">
            <v>15</v>
          </cell>
          <cell r="F129">
            <v>0</v>
          </cell>
        </row>
        <row r="130">
          <cell r="B130">
            <v>16</v>
          </cell>
          <cell r="F130">
            <v>0</v>
          </cell>
        </row>
        <row r="131">
          <cell r="B131">
            <v>17</v>
          </cell>
          <cell r="F131">
            <v>0</v>
          </cell>
        </row>
        <row r="132">
          <cell r="B132">
            <v>18</v>
          </cell>
          <cell r="F132">
            <v>0.00183</v>
          </cell>
        </row>
        <row r="133">
          <cell r="B133">
            <v>19</v>
          </cell>
          <cell r="F133">
            <v>0.00183</v>
          </cell>
        </row>
        <row r="134">
          <cell r="B134">
            <v>20</v>
          </cell>
          <cell r="F134">
            <v>0.00183</v>
          </cell>
        </row>
        <row r="135">
          <cell r="B135">
            <v>21</v>
          </cell>
          <cell r="F135">
            <v>0.00183</v>
          </cell>
        </row>
        <row r="136">
          <cell r="B136">
            <v>22</v>
          </cell>
          <cell r="F136">
            <v>0.00506</v>
          </cell>
        </row>
        <row r="137">
          <cell r="B137">
            <v>23</v>
          </cell>
          <cell r="F137">
            <v>0.012421999999999999</v>
          </cell>
        </row>
        <row r="138">
          <cell r="B138">
            <v>24</v>
          </cell>
          <cell r="F138">
            <v>0.012421999999999999</v>
          </cell>
        </row>
        <row r="139">
          <cell r="B139">
            <v>25</v>
          </cell>
          <cell r="F139">
            <v>0.016544</v>
          </cell>
        </row>
        <row r="140">
          <cell r="B140">
            <v>26</v>
          </cell>
          <cell r="F140">
            <v>0.016544</v>
          </cell>
        </row>
        <row r="141">
          <cell r="B141">
            <v>27</v>
          </cell>
          <cell r="F141">
            <v>0.026500000000000003</v>
          </cell>
        </row>
        <row r="142">
          <cell r="B142">
            <v>28</v>
          </cell>
          <cell r="F142">
            <v>0.023516000000000002</v>
          </cell>
        </row>
        <row r="143">
          <cell r="B143">
            <v>29</v>
          </cell>
          <cell r="F143">
            <v>0.026262</v>
          </cell>
        </row>
        <row r="144">
          <cell r="B144">
            <v>30</v>
          </cell>
          <cell r="F144">
            <v>0.026979999999999997</v>
          </cell>
        </row>
        <row r="145">
          <cell r="B145">
            <v>31</v>
          </cell>
          <cell r="F145">
            <v>0.0353</v>
          </cell>
        </row>
        <row r="146">
          <cell r="B146">
            <v>32</v>
          </cell>
          <cell r="F146">
            <v>0.022609999999999998</v>
          </cell>
        </row>
        <row r="147">
          <cell r="B147">
            <v>33</v>
          </cell>
          <cell r="F147">
            <v>0.017948</v>
          </cell>
        </row>
        <row r="148">
          <cell r="B148">
            <v>34</v>
          </cell>
          <cell r="F148">
            <v>0.034726</v>
          </cell>
        </row>
        <row r="149">
          <cell r="B149">
            <v>35</v>
          </cell>
          <cell r="F149">
            <v>0.03569</v>
          </cell>
        </row>
        <row r="150">
          <cell r="B150">
            <v>36</v>
          </cell>
          <cell r="F150">
            <v>0.03308</v>
          </cell>
        </row>
        <row r="151">
          <cell r="B151">
            <v>37</v>
          </cell>
          <cell r="F151">
            <v>0.044282</v>
          </cell>
        </row>
        <row r="152">
          <cell r="B152">
            <v>38</v>
          </cell>
          <cell r="F152">
            <v>0.05356599999999999</v>
          </cell>
        </row>
        <row r="153">
          <cell r="B153">
            <v>39</v>
          </cell>
          <cell r="F153">
            <v>0.045124</v>
          </cell>
        </row>
        <row r="154">
          <cell r="B154">
            <v>40</v>
          </cell>
          <cell r="F154">
            <v>0.057136</v>
          </cell>
        </row>
        <row r="155">
          <cell r="B155">
            <v>41</v>
          </cell>
          <cell r="F155">
            <v>0.07378199999999999</v>
          </cell>
        </row>
        <row r="156">
          <cell r="B156">
            <v>42</v>
          </cell>
          <cell r="F156">
            <v>0.06483399999999999</v>
          </cell>
        </row>
        <row r="157">
          <cell r="B157">
            <v>43</v>
          </cell>
          <cell r="F157">
            <v>0.076878</v>
          </cell>
        </row>
        <row r="158">
          <cell r="B158">
            <v>44</v>
          </cell>
          <cell r="F158">
            <v>0.113558</v>
          </cell>
        </row>
        <row r="159">
          <cell r="B159">
            <v>45</v>
          </cell>
          <cell r="F159">
            <v>0.12423199999999998</v>
          </cell>
        </row>
        <row r="160">
          <cell r="B160">
            <v>46</v>
          </cell>
          <cell r="F160">
            <v>0.136844</v>
          </cell>
        </row>
        <row r="161">
          <cell r="B161">
            <v>47</v>
          </cell>
          <cell r="F161">
            <v>0.15251399999999998</v>
          </cell>
        </row>
        <row r="162">
          <cell r="B162">
            <v>48</v>
          </cell>
          <cell r="F162">
            <v>0.16514</v>
          </cell>
        </row>
        <row r="163">
          <cell r="B163">
            <v>49</v>
          </cell>
          <cell r="F163">
            <v>0.17769399999999996</v>
          </cell>
        </row>
        <row r="164">
          <cell r="B164">
            <v>50</v>
          </cell>
          <cell r="F164">
            <v>0.181836</v>
          </cell>
        </row>
        <row r="165">
          <cell r="B165">
            <v>51</v>
          </cell>
          <cell r="F165">
            <v>0.172898</v>
          </cell>
        </row>
        <row r="166">
          <cell r="B166">
            <v>52</v>
          </cell>
          <cell r="F166">
            <v>0.20103400000000002</v>
          </cell>
        </row>
        <row r="167">
          <cell r="B167">
            <v>53</v>
          </cell>
          <cell r="F167">
            <v>0.21843400000000002</v>
          </cell>
        </row>
        <row r="168">
          <cell r="B168">
            <v>54</v>
          </cell>
          <cell r="F168">
            <v>0.20636599999999997</v>
          </cell>
        </row>
        <row r="169">
          <cell r="B169">
            <v>55</v>
          </cell>
          <cell r="F169">
            <v>0.23991599999999996</v>
          </cell>
        </row>
        <row r="170">
          <cell r="B170">
            <v>56</v>
          </cell>
          <cell r="F170">
            <v>0.305124</v>
          </cell>
        </row>
        <row r="171">
          <cell r="B171">
            <v>57</v>
          </cell>
          <cell r="F171">
            <v>0.31787</v>
          </cell>
        </row>
        <row r="172">
          <cell r="B172">
            <v>58</v>
          </cell>
          <cell r="F172">
            <v>0.352626</v>
          </cell>
        </row>
        <row r="173">
          <cell r="B173">
            <v>59</v>
          </cell>
          <cell r="F173">
            <v>0.384702</v>
          </cell>
        </row>
        <row r="174">
          <cell r="B174">
            <v>60</v>
          </cell>
          <cell r="F174">
            <v>0.414214</v>
          </cell>
        </row>
        <row r="175">
          <cell r="B175">
            <v>61</v>
          </cell>
          <cell r="F175">
            <v>0.44542800000000005</v>
          </cell>
        </row>
        <row r="176">
          <cell r="B176">
            <v>62</v>
          </cell>
          <cell r="F176">
            <v>0.49927400000000005</v>
          </cell>
        </row>
        <row r="177">
          <cell r="B177">
            <v>63</v>
          </cell>
          <cell r="F177">
            <v>0.5339579999999999</v>
          </cell>
        </row>
        <row r="178">
          <cell r="B178">
            <v>64</v>
          </cell>
          <cell r="F178">
            <v>0.6108819999999999</v>
          </cell>
        </row>
        <row r="179">
          <cell r="B179">
            <v>65</v>
          </cell>
          <cell r="F179">
            <v>0.713286</v>
          </cell>
        </row>
        <row r="180">
          <cell r="B180">
            <v>66</v>
          </cell>
          <cell r="F180">
            <v>0.777374</v>
          </cell>
        </row>
        <row r="181">
          <cell r="B181">
            <v>67</v>
          </cell>
          <cell r="F181">
            <v>0.84134</v>
          </cell>
        </row>
        <row r="182">
          <cell r="B182">
            <v>68</v>
          </cell>
          <cell r="F182">
            <v>0.8772020000000001</v>
          </cell>
        </row>
        <row r="183">
          <cell r="B183">
            <v>69</v>
          </cell>
          <cell r="F183">
            <v>0.893948</v>
          </cell>
        </row>
        <row r="184">
          <cell r="B184">
            <v>70</v>
          </cell>
          <cell r="F184">
            <v>0.8557560000000001</v>
          </cell>
        </row>
        <row r="185">
          <cell r="B185">
            <v>71</v>
          </cell>
          <cell r="F185">
            <v>0.991856</v>
          </cell>
        </row>
        <row r="186">
          <cell r="B186">
            <v>72</v>
          </cell>
          <cell r="F186">
            <v>1.122186</v>
          </cell>
        </row>
        <row r="187">
          <cell r="B187">
            <v>73</v>
          </cell>
          <cell r="F187">
            <v>1.2354479999999999</v>
          </cell>
        </row>
        <row r="188">
          <cell r="B188">
            <v>74</v>
          </cell>
          <cell r="F188">
            <v>1.225114</v>
          </cell>
        </row>
        <row r="189">
          <cell r="B189">
            <v>75</v>
          </cell>
          <cell r="F189">
            <v>1.4270260000000001</v>
          </cell>
        </row>
        <row r="190">
          <cell r="B190">
            <v>76</v>
          </cell>
          <cell r="F190">
            <v>1.412832</v>
          </cell>
        </row>
        <row r="191">
          <cell r="B191">
            <v>77</v>
          </cell>
          <cell r="F191">
            <v>1.384808</v>
          </cell>
        </row>
        <row r="192">
          <cell r="B192">
            <v>78</v>
          </cell>
          <cell r="F192">
            <v>1.664188</v>
          </cell>
        </row>
        <row r="193">
          <cell r="B193">
            <v>79</v>
          </cell>
          <cell r="F193">
            <v>1.893948</v>
          </cell>
        </row>
        <row r="194">
          <cell r="B194">
            <v>80</v>
          </cell>
          <cell r="F194">
            <v>1.887442</v>
          </cell>
        </row>
        <row r="195">
          <cell r="B195">
            <v>81</v>
          </cell>
          <cell r="F195">
            <v>1.97349</v>
          </cell>
        </row>
        <row r="196">
          <cell r="B196">
            <v>82</v>
          </cell>
          <cell r="F196">
            <v>2.217276</v>
          </cell>
        </row>
        <row r="197">
          <cell r="B197">
            <v>83</v>
          </cell>
          <cell r="F197">
            <v>2.068426</v>
          </cell>
        </row>
        <row r="198">
          <cell r="B198">
            <v>84</v>
          </cell>
          <cell r="F198">
            <v>2.3121339999999995</v>
          </cell>
        </row>
        <row r="199">
          <cell r="B199">
            <v>85</v>
          </cell>
          <cell r="F199">
            <v>2.386784</v>
          </cell>
        </row>
        <row r="200">
          <cell r="B200">
            <v>86</v>
          </cell>
          <cell r="F200">
            <v>2.568802</v>
          </cell>
        </row>
        <row r="201">
          <cell r="B201">
            <v>87</v>
          </cell>
          <cell r="F201">
            <v>2.51467</v>
          </cell>
        </row>
        <row r="202">
          <cell r="B202">
            <v>88</v>
          </cell>
          <cell r="F202">
            <v>2.935396</v>
          </cell>
        </row>
        <row r="203">
          <cell r="B203">
            <v>89</v>
          </cell>
          <cell r="F203">
            <v>2.902276</v>
          </cell>
        </row>
        <row r="204">
          <cell r="B204">
            <v>90</v>
          </cell>
          <cell r="F204">
            <v>3.3646159999999994</v>
          </cell>
        </row>
        <row r="205">
          <cell r="B205">
            <v>91</v>
          </cell>
          <cell r="F205">
            <v>3.464218</v>
          </cell>
        </row>
        <row r="206">
          <cell r="B206">
            <v>92</v>
          </cell>
          <cell r="F206">
            <v>3.8081540000000005</v>
          </cell>
        </row>
        <row r="207">
          <cell r="B207">
            <v>93</v>
          </cell>
          <cell r="F207">
            <v>3.763682</v>
          </cell>
        </row>
        <row r="208">
          <cell r="B208">
            <v>94</v>
          </cell>
          <cell r="F208">
            <v>4.35215</v>
          </cell>
        </row>
        <row r="209">
          <cell r="B209">
            <v>95</v>
          </cell>
          <cell r="F209">
            <v>4.522361999999999</v>
          </cell>
        </row>
        <row r="210">
          <cell r="B210">
            <v>96</v>
          </cell>
          <cell r="F210">
            <v>4.689672</v>
          </cell>
        </row>
        <row r="211">
          <cell r="B211">
            <v>97</v>
          </cell>
          <cell r="F211">
            <v>5.218144000000001</v>
          </cell>
        </row>
        <row r="212">
          <cell r="B212">
            <v>98</v>
          </cell>
          <cell r="F212">
            <v>5.999344000000001</v>
          </cell>
        </row>
        <row r="213">
          <cell r="B213">
            <v>99</v>
          </cell>
        </row>
        <row r="214">
          <cell r="B214">
            <v>100</v>
          </cell>
        </row>
        <row r="221">
          <cell r="F221">
            <v>0.434315</v>
          </cell>
        </row>
        <row r="222">
          <cell r="F222">
            <v>0.25318</v>
          </cell>
        </row>
        <row r="223">
          <cell r="F223">
            <v>0.33157000000000003</v>
          </cell>
        </row>
        <row r="224">
          <cell r="F224">
            <v>0.30544</v>
          </cell>
        </row>
        <row r="225">
          <cell r="F225">
            <v>0.33157000000000003</v>
          </cell>
        </row>
        <row r="226">
          <cell r="F226">
            <v>0.3916933333333333</v>
          </cell>
        </row>
        <row r="227">
          <cell r="F227">
            <v>0.437675</v>
          </cell>
        </row>
        <row r="228">
          <cell r="F228">
            <v>0.37495</v>
          </cell>
        </row>
        <row r="229">
          <cell r="F229">
            <v>0.6361224999999999</v>
          </cell>
        </row>
        <row r="230">
          <cell r="F230">
            <v>0.6038279999999999</v>
          </cell>
        </row>
        <row r="231">
          <cell r="F231">
            <v>0.67405</v>
          </cell>
        </row>
        <row r="232">
          <cell r="F232">
            <v>0.811398</v>
          </cell>
        </row>
        <row r="233">
          <cell r="F233">
            <v>1.049512</v>
          </cell>
        </row>
        <row r="234">
          <cell r="F234">
            <v>0.836566</v>
          </cell>
        </row>
        <row r="235">
          <cell r="F235">
            <v>0.98264</v>
          </cell>
        </row>
        <row r="236">
          <cell r="F236">
            <v>0.9756900000000002</v>
          </cell>
        </row>
        <row r="237">
          <cell r="F237">
            <v>0.8442780000000001</v>
          </cell>
        </row>
        <row r="238">
          <cell r="F238">
            <v>0.8045500000000001</v>
          </cell>
        </row>
        <row r="239">
          <cell r="F239">
            <v>1.00806</v>
          </cell>
        </row>
        <row r="240">
          <cell r="F240">
            <v>0.931396</v>
          </cell>
        </row>
        <row r="241">
          <cell r="F241">
            <v>0.920994</v>
          </cell>
        </row>
        <row r="242">
          <cell r="F242">
            <v>1.0670179999999998</v>
          </cell>
        </row>
        <row r="243">
          <cell r="F243">
            <v>1.182142</v>
          </cell>
        </row>
        <row r="244">
          <cell r="F244">
            <v>1.125974</v>
          </cell>
        </row>
        <row r="245">
          <cell r="F245">
            <v>1.1702679999999999</v>
          </cell>
        </row>
        <row r="246">
          <cell r="F246">
            <v>1.25221</v>
          </cell>
        </row>
        <row r="247">
          <cell r="F247">
            <v>1.202588</v>
          </cell>
        </row>
        <row r="248">
          <cell r="F248">
            <v>0.9391559999999999</v>
          </cell>
        </row>
        <row r="249">
          <cell r="F249">
            <v>1.035</v>
          </cell>
        </row>
        <row r="250">
          <cell r="F250">
            <v>1.274584</v>
          </cell>
        </row>
        <row r="251">
          <cell r="F251">
            <v>1.291074</v>
          </cell>
        </row>
        <row r="252">
          <cell r="F252">
            <v>1.4682520000000001</v>
          </cell>
        </row>
        <row r="253">
          <cell r="F253">
            <v>1.7647640000000002</v>
          </cell>
        </row>
        <row r="254">
          <cell r="F254">
            <v>1.9241319999999997</v>
          </cell>
        </row>
        <row r="255">
          <cell r="F255">
            <v>1.9647739999999998</v>
          </cell>
        </row>
        <row r="256">
          <cell r="F256">
            <v>2.354796</v>
          </cell>
        </row>
        <row r="257">
          <cell r="F257">
            <v>2.363572</v>
          </cell>
        </row>
        <row r="258">
          <cell r="F258">
            <v>2.10486</v>
          </cell>
        </row>
        <row r="259">
          <cell r="F259">
            <v>1.9866920000000001</v>
          </cell>
        </row>
        <row r="260">
          <cell r="F260">
            <v>2.009168</v>
          </cell>
        </row>
        <row r="261">
          <cell r="F261">
            <v>1.547402</v>
          </cell>
        </row>
        <row r="262">
          <cell r="F262">
            <v>1.411932</v>
          </cell>
        </row>
        <row r="263">
          <cell r="F263">
            <v>1.543394</v>
          </cell>
        </row>
        <row r="264">
          <cell r="F264">
            <v>1.606766</v>
          </cell>
        </row>
        <row r="265">
          <cell r="F265">
            <v>1.46957</v>
          </cell>
        </row>
        <row r="266">
          <cell r="F266">
            <v>1.614884</v>
          </cell>
        </row>
        <row r="267">
          <cell r="F267">
            <v>1.56095</v>
          </cell>
        </row>
        <row r="268">
          <cell r="F268">
            <v>1.434816</v>
          </cell>
        </row>
        <row r="269">
          <cell r="F269">
            <v>1.328672</v>
          </cell>
        </row>
        <row r="270">
          <cell r="F270">
            <v>1.161492</v>
          </cell>
        </row>
        <row r="271">
          <cell r="F271">
            <v>1.001312</v>
          </cell>
        </row>
        <row r="272">
          <cell r="F272">
            <v>1.1371379999999998</v>
          </cell>
        </row>
        <row r="273">
          <cell r="F273">
            <v>1.191276</v>
          </cell>
        </row>
        <row r="274">
          <cell r="F274">
            <v>0.98533</v>
          </cell>
        </row>
        <row r="275">
          <cell r="F275">
            <v>1.01151</v>
          </cell>
        </row>
        <row r="276">
          <cell r="F276">
            <v>1.057022</v>
          </cell>
        </row>
        <row r="277">
          <cell r="F277">
            <v>1.005928</v>
          </cell>
        </row>
        <row r="278">
          <cell r="F278">
            <v>0.918658</v>
          </cell>
        </row>
        <row r="279">
          <cell r="F279">
            <v>1.061232</v>
          </cell>
        </row>
        <row r="280">
          <cell r="F280">
            <v>1.1698119999999999</v>
          </cell>
        </row>
        <row r="281">
          <cell r="F281">
            <v>1.099084</v>
          </cell>
        </row>
        <row r="282">
          <cell r="F282">
            <v>1.346534</v>
          </cell>
        </row>
        <row r="283">
          <cell r="F283">
            <v>1.47348</v>
          </cell>
        </row>
        <row r="284">
          <cell r="F284">
            <v>1.627572</v>
          </cell>
        </row>
        <row r="285">
          <cell r="F285">
            <v>1.5636919999999999</v>
          </cell>
        </row>
        <row r="286">
          <cell r="F286">
            <v>1.4547560000000002</v>
          </cell>
        </row>
        <row r="287">
          <cell r="F287">
            <v>1.161642</v>
          </cell>
        </row>
        <row r="288">
          <cell r="F288">
            <v>1.074576</v>
          </cell>
        </row>
        <row r="289">
          <cell r="F289">
            <v>0.926166</v>
          </cell>
        </row>
        <row r="290">
          <cell r="F290">
            <v>0.715198</v>
          </cell>
        </row>
        <row r="291">
          <cell r="F291">
            <v>1.1177540000000001</v>
          </cell>
        </row>
        <row r="292">
          <cell r="F292">
            <v>0.9822840000000002</v>
          </cell>
        </row>
        <row r="293">
          <cell r="F293">
            <v>1.0701619999999998</v>
          </cell>
        </row>
        <row r="294">
          <cell r="F294">
            <v>0.9790880000000002</v>
          </cell>
        </row>
        <row r="295">
          <cell r="F295">
            <v>1.095228</v>
          </cell>
        </row>
        <row r="296">
          <cell r="F296">
            <v>0.750108</v>
          </cell>
        </row>
        <row r="297">
          <cell r="F297">
            <v>0.7453380000000001</v>
          </cell>
        </row>
        <row r="298">
          <cell r="F298">
            <v>0.79841</v>
          </cell>
        </row>
        <row r="299">
          <cell r="F299">
            <v>0.860614</v>
          </cell>
        </row>
        <row r="300">
          <cell r="F300">
            <v>0.799778</v>
          </cell>
        </row>
        <row r="301">
          <cell r="F301">
            <v>0.814542</v>
          </cell>
        </row>
        <row r="302">
          <cell r="F302">
            <v>0.7761340000000001</v>
          </cell>
        </row>
        <row r="303">
          <cell r="F303">
            <v>0.7367100000000001</v>
          </cell>
        </row>
        <row r="304">
          <cell r="F304">
            <v>0.738588</v>
          </cell>
        </row>
        <row r="305">
          <cell r="F305">
            <v>0.7176340000000001</v>
          </cell>
        </row>
        <row r="306">
          <cell r="F306">
            <v>0.662838</v>
          </cell>
        </row>
        <row r="307">
          <cell r="F307">
            <v>0.639042</v>
          </cell>
        </row>
        <row r="308">
          <cell r="F308">
            <v>0.455068</v>
          </cell>
        </row>
        <row r="309">
          <cell r="F309">
            <v>0.28489400000000004</v>
          </cell>
        </row>
        <row r="310">
          <cell r="F310">
            <v>0.279566</v>
          </cell>
        </row>
        <row r="311">
          <cell r="F311">
            <v>0.42127600000000004</v>
          </cell>
        </row>
        <row r="312">
          <cell r="F312">
            <v>0.485866</v>
          </cell>
        </row>
        <row r="313">
          <cell r="F313">
            <v>0.70282</v>
          </cell>
        </row>
        <row r="314">
          <cell r="F314">
            <v>0.733414</v>
          </cell>
        </row>
        <row r="315">
          <cell r="F315">
            <v>0.720426</v>
          </cell>
        </row>
        <row r="316">
          <cell r="F316">
            <v>0.581456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showGridLines="0" workbookViewId="0" topLeftCell="B1">
      <selection activeCell="N8" sqref="N8"/>
    </sheetView>
  </sheetViews>
  <sheetFormatPr defaultColWidth="9.140625" defaultRowHeight="12.75"/>
  <cols>
    <col min="1" max="1" width="4.00390625" style="0" hidden="1" customWidth="1"/>
    <col min="2" max="2" width="28.140625" style="0" customWidth="1"/>
    <col min="3" max="7" width="6.57421875" style="0" hidden="1" customWidth="1"/>
    <col min="8" max="12" width="7.57421875" style="0" hidden="1" customWidth="1"/>
    <col min="13" max="13" width="2.00390625" style="0" hidden="1" customWidth="1"/>
    <col min="14" max="14" width="14.00390625" style="0" customWidth="1"/>
    <col min="15" max="15" width="21.57421875" style="0" customWidth="1"/>
    <col min="16" max="16" width="21.00390625" style="0" customWidth="1"/>
    <col min="17" max="17" width="17.8515625" style="0" customWidth="1"/>
    <col min="18" max="18" width="17.7109375" style="0" customWidth="1"/>
  </cols>
  <sheetData>
    <row r="1" spans="3:18" s="92" customFormat="1" ht="15" customHeight="1"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4"/>
      <c r="O1" s="94"/>
      <c r="P1" s="94"/>
      <c r="Q1" s="94"/>
      <c r="R1" s="94"/>
    </row>
    <row r="2" spans="1:18" s="92" customFormat="1" ht="23.25" customHeight="1">
      <c r="A2" s="146" t="s">
        <v>76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18" s="92" customFormat="1" ht="21" customHeight="1" thickBo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1:18" s="92" customFormat="1" ht="80.25" customHeight="1" thickTop="1">
      <c r="A4" s="95"/>
      <c r="B4" s="96" t="s">
        <v>39</v>
      </c>
      <c r="C4" s="97" t="s">
        <v>40</v>
      </c>
      <c r="D4" s="97" t="s">
        <v>41</v>
      </c>
      <c r="E4" s="97" t="s">
        <v>42</v>
      </c>
      <c r="F4" s="97" t="s">
        <v>43</v>
      </c>
      <c r="G4" s="97" t="s">
        <v>44</v>
      </c>
      <c r="H4" s="97" t="s">
        <v>45</v>
      </c>
      <c r="I4" s="97" t="s">
        <v>46</v>
      </c>
      <c r="J4" s="97" t="s">
        <v>47</v>
      </c>
      <c r="K4" s="97" t="s">
        <v>48</v>
      </c>
      <c r="L4" s="97" t="s">
        <v>49</v>
      </c>
      <c r="M4" s="97" t="s">
        <v>50</v>
      </c>
      <c r="N4" s="98" t="s">
        <v>51</v>
      </c>
      <c r="O4" s="98" t="s">
        <v>52</v>
      </c>
      <c r="P4" s="98" t="s">
        <v>53</v>
      </c>
      <c r="Q4" s="98" t="s">
        <v>77</v>
      </c>
      <c r="R4" s="98" t="s">
        <v>78</v>
      </c>
    </row>
    <row r="5" spans="1:19" s="92" customFormat="1" ht="30" customHeight="1">
      <c r="A5" s="99"/>
      <c r="B5" s="100" t="s">
        <v>54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2">
        <f>+'[3]Tab BR 2 (2)'!$D$4</f>
        <v>30.292989999999996</v>
      </c>
      <c r="O5" s="102">
        <f>+'[4]Tab (2)'!B46</f>
        <v>40</v>
      </c>
      <c r="P5" s="102">
        <f>+'[4]Tab (2)'!B21</f>
        <v>15</v>
      </c>
      <c r="Q5" s="102">
        <f>+'[5]Tab'!$C$6</f>
        <v>33.977000000000004</v>
      </c>
      <c r="R5" s="121">
        <f>+'[5]Tab'!$G$6</f>
        <v>15.131</v>
      </c>
      <c r="S5" s="126"/>
    </row>
    <row r="6" spans="1:19" s="92" customFormat="1" ht="30" customHeight="1">
      <c r="A6" s="99"/>
      <c r="B6" s="103" t="s">
        <v>55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>
        <f>+'[3]Tab BR 2 (3)'!$D$4</f>
        <v>24.815109999999997</v>
      </c>
      <c r="O6" s="105">
        <f>+'[4]Tab (2)'!B35</f>
        <v>29</v>
      </c>
      <c r="P6" s="105">
        <f>+'[4]Tab (2)'!B13</f>
        <v>7</v>
      </c>
      <c r="Q6" s="105">
        <f>+'[5]Tab'!$E$6</f>
        <v>33.31</v>
      </c>
      <c r="R6" s="122">
        <f>+'[5]Tab'!$I$6</f>
        <v>14.176</v>
      </c>
      <c r="S6" s="126"/>
    </row>
    <row r="7" spans="2:19" s="92" customFormat="1" ht="30" customHeight="1">
      <c r="B7" s="106" t="s">
        <v>59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>
        <f>+'[3]Tab BR 2 (3)'!$E$4</f>
        <v>22.93214</v>
      </c>
      <c r="O7" s="108">
        <f>+'[4]Tab (2)'!B28</f>
        <v>22</v>
      </c>
      <c r="P7" s="108">
        <f>+'[4]Tab (2)'!B9</f>
        <v>3</v>
      </c>
      <c r="Q7" s="108">
        <f>+'[5]Tab'!$E$7</f>
        <v>25.186999999999998</v>
      </c>
      <c r="R7" s="123">
        <f>+'[5]Tab'!$I$7</f>
        <v>8.086</v>
      </c>
      <c r="S7" s="126"/>
    </row>
    <row r="8" spans="1:19" s="92" customFormat="1" ht="30" customHeight="1">
      <c r="A8" s="109"/>
      <c r="B8" s="110" t="s">
        <v>56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2">
        <f>+'[3]Tab BR 2 (3)'!$F$4</f>
        <v>33.914849999999994</v>
      </c>
      <c r="O8" s="112">
        <f>+'[4]Tab (2)'!B59</f>
        <v>53</v>
      </c>
      <c r="P8" s="112">
        <f>+'[4]Tab (2)'!B23</f>
        <v>17</v>
      </c>
      <c r="Q8" s="112">
        <f>+'[5]Tab'!$E$8</f>
        <v>57.974000000000004</v>
      </c>
      <c r="R8" s="124">
        <f>+'[5]Tab'!$I$8</f>
        <v>29.809</v>
      </c>
      <c r="S8" s="126"/>
    </row>
    <row r="9" spans="1:19" s="92" customFormat="1" ht="30" customHeight="1">
      <c r="A9" s="113"/>
      <c r="B9" s="114" t="s">
        <v>57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08">
        <f>+'[3]Tab BR 2 (3)'!$G$4</f>
        <v>20.412529999999997</v>
      </c>
      <c r="O9" s="108">
        <f>+'[4]Tab (2)'!B24</f>
        <v>18</v>
      </c>
      <c r="P9" s="108">
        <f>+'[4]Tab (2)'!B8</f>
        <v>2</v>
      </c>
      <c r="Q9" s="108">
        <f>+'[5]Tab'!$E$9</f>
        <v>22.45</v>
      </c>
      <c r="R9" s="123">
        <f>+'[5]Tab'!$I$9</f>
        <v>7.303999999999999</v>
      </c>
      <c r="S9" s="126"/>
    </row>
    <row r="10" spans="1:19" s="92" customFormat="1" ht="30" customHeight="1" thickBot="1">
      <c r="A10" s="109"/>
      <c r="B10" s="116" t="s">
        <v>58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8">
        <f>+'[3]Tab BR 2 (3)'!$H$4</f>
        <v>21.113020000000006</v>
      </c>
      <c r="O10" s="118">
        <f>+'[4]Tab (2)'!B25</f>
        <v>19</v>
      </c>
      <c r="P10" s="118">
        <f>+'[4]Tab (2)'!B8</f>
        <v>2</v>
      </c>
      <c r="Q10" s="118">
        <f>+'[5]Tab'!$E$10</f>
        <v>21.618000000000002</v>
      </c>
      <c r="R10" s="125">
        <f>+'[5]Tab'!$I$10</f>
        <v>7.180000000000001</v>
      </c>
      <c r="S10" s="126"/>
    </row>
    <row r="11" spans="2:18" ht="13.5" thickTop="1">
      <c r="B11" s="119" t="s">
        <v>60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</row>
    <row r="12" spans="3:18" ht="12.75"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</row>
    <row r="13" spans="3:18" ht="12.75"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</row>
    <row r="14" spans="3:18" ht="12.75"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</row>
    <row r="15" spans="3:18" ht="12.75"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</row>
    <row r="16" spans="3:18" ht="12.75"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</row>
    <row r="17" spans="3:18" ht="12.75"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</row>
    <row r="18" spans="3:18" ht="12.75"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</row>
    <row r="19" spans="3:18" ht="12.75"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</row>
    <row r="20" spans="3:18" ht="12.75"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</row>
    <row r="21" spans="3:18" ht="12.75"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</row>
    <row r="22" spans="3:18" ht="12.75"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</row>
    <row r="23" spans="3:18" ht="12.75"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</row>
    <row r="24" spans="3:18" ht="12.75"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</row>
    <row r="25" spans="3:18" ht="12.75"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</row>
    <row r="26" spans="3:18" ht="12.75"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</row>
    <row r="27" spans="3:18" ht="12.75"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</row>
    <row r="28" spans="3:18" ht="12.75"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</row>
    <row r="29" spans="3:18" ht="12.75"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</row>
    <row r="30" spans="3:18" ht="12.75"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</row>
    <row r="31" spans="3:18" ht="12.75"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</row>
    <row r="32" spans="3:18" ht="12.75"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</row>
    <row r="33" spans="3:18" ht="12.75"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</row>
    <row r="34" spans="3:18" ht="12.75"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</row>
    <row r="35" spans="3:18" ht="12.75"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</row>
    <row r="36" spans="3:18" ht="12.75"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</row>
    <row r="37" spans="14:18" ht="12.75">
      <c r="N37" s="120"/>
      <c r="O37" s="120"/>
      <c r="P37" s="120"/>
      <c r="Q37" s="120"/>
      <c r="R37" s="120"/>
    </row>
    <row r="38" spans="14:18" ht="12.75">
      <c r="N38" s="120"/>
      <c r="O38" s="120"/>
      <c r="P38" s="120"/>
      <c r="Q38" s="120"/>
      <c r="R38" s="120"/>
    </row>
    <row r="39" spans="14:18" ht="12.75">
      <c r="N39" s="120"/>
      <c r="O39" s="120"/>
      <c r="P39" s="120"/>
      <c r="Q39" s="120"/>
      <c r="R39" s="120"/>
    </row>
    <row r="40" spans="14:18" ht="12.75">
      <c r="N40" s="120"/>
      <c r="O40" s="120"/>
      <c r="P40" s="120"/>
      <c r="Q40" s="120"/>
      <c r="R40" s="120"/>
    </row>
  </sheetData>
  <mergeCells count="1">
    <mergeCell ref="A2:R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1"/>
  <sheetViews>
    <sheetView zoomScale="75" zoomScaleNormal="75" workbookViewId="0" topLeftCell="A1">
      <selection activeCell="D16" sqref="D16"/>
    </sheetView>
  </sheetViews>
  <sheetFormatPr defaultColWidth="9.140625" defaultRowHeight="12.75"/>
  <cols>
    <col min="2" max="2" width="3.28125" style="0" customWidth="1"/>
    <col min="3" max="3" width="39.7109375" style="0" customWidth="1"/>
    <col min="4" max="4" width="14.57421875" style="0" customWidth="1"/>
    <col min="5" max="5" width="14.421875" style="0" customWidth="1"/>
    <col min="6" max="8" width="13.28125" style="0" customWidth="1"/>
    <col min="9" max="9" width="22.28125" style="0" customWidth="1"/>
  </cols>
  <sheetData>
    <row r="2" spans="2:9" ht="102" customHeight="1" thickBot="1">
      <c r="B2" s="148" t="s">
        <v>75</v>
      </c>
      <c r="C2" s="148"/>
      <c r="D2" s="148"/>
      <c r="E2" s="148"/>
      <c r="F2" s="148"/>
      <c r="G2" s="148"/>
      <c r="H2" s="148"/>
      <c r="I2" s="148"/>
    </row>
    <row r="3" spans="2:9" ht="72.75" customHeight="1" thickBot="1" thickTop="1">
      <c r="B3" s="72" t="s">
        <v>0</v>
      </c>
      <c r="C3" s="72"/>
      <c r="D3" s="89" t="s">
        <v>33</v>
      </c>
      <c r="E3" s="89" t="s">
        <v>34</v>
      </c>
      <c r="F3" s="89" t="s">
        <v>35</v>
      </c>
      <c r="G3" s="90" t="s">
        <v>36</v>
      </c>
      <c r="H3" s="91" t="s">
        <v>37</v>
      </c>
      <c r="I3" s="74" t="s">
        <v>38</v>
      </c>
    </row>
    <row r="4" spans="2:9" ht="30" customHeight="1" thickTop="1">
      <c r="B4" s="75" t="s">
        <v>13</v>
      </c>
      <c r="C4" s="76"/>
      <c r="D4" s="77">
        <f>100*(1-'[3]Tab BR 1'!N16)</f>
        <v>24.815109999999997</v>
      </c>
      <c r="E4" s="77">
        <f>100*(1-'[3]Tab BR 1'!O16)</f>
        <v>22.93214</v>
      </c>
      <c r="F4" s="77">
        <f>100*(1-'[3]Tab BR 1'!P16)</f>
        <v>33.914849999999994</v>
      </c>
      <c r="G4" s="77">
        <f>100*(1-'[3]Tab BR 1'!Q16)</f>
        <v>20.412529999999997</v>
      </c>
      <c r="H4" s="77">
        <f>100*(1-'[3]Tab BR 1'!R16)</f>
        <v>21.113020000000006</v>
      </c>
      <c r="I4" s="79">
        <f aca="true" t="shared" si="0" ref="I4:I10">+F4-G4</f>
        <v>13.502319999999997</v>
      </c>
    </row>
    <row r="5" spans="2:9" ht="30" customHeight="1">
      <c r="B5" s="80"/>
      <c r="C5" s="81" t="s">
        <v>14</v>
      </c>
      <c r="D5" s="17">
        <f>100*(1-'[3]Tab BR 1'!N17)</f>
        <v>24.298920000000003</v>
      </c>
      <c r="E5" s="17">
        <f>100*(1-'[3]Tab BR 1'!O17)</f>
        <v>23.847600000000003</v>
      </c>
      <c r="F5" s="17">
        <f>100*(1-'[3]Tab BR 1'!P17)</f>
        <v>27.582530000000006</v>
      </c>
      <c r="G5" s="17">
        <f>100*(1-'[3]Tab BR 1'!Q17)</f>
        <v>22.765500000000007</v>
      </c>
      <c r="H5" s="17">
        <f>100*(1-'[3]Tab BR 1'!R17)</f>
        <v>22.697400000000002</v>
      </c>
      <c r="I5" s="82">
        <f t="shared" si="0"/>
        <v>4.817029999999999</v>
      </c>
    </row>
    <row r="6" spans="2:9" ht="30" customHeight="1">
      <c r="B6" s="83"/>
      <c r="C6" s="84" t="s">
        <v>15</v>
      </c>
      <c r="D6" s="24">
        <f>100*(1-'[3]Tab BR 1'!N18)</f>
        <v>36.65682</v>
      </c>
      <c r="E6" s="24">
        <f>100*(1-'[3]Tab BR 1'!O18)</f>
        <v>34.326100000000004</v>
      </c>
      <c r="F6" s="24">
        <f>100*(1-'[3]Tab BR 1'!P18)</f>
        <v>46.41819</v>
      </c>
      <c r="G6" s="24">
        <f>100*(1-'[3]Tab BR 1'!Q18)</f>
        <v>32.261320000000005</v>
      </c>
      <c r="H6" s="24">
        <f>100*(1-'[3]Tab BR 1'!R18)</f>
        <v>31.901009999999996</v>
      </c>
      <c r="I6" s="85">
        <f t="shared" si="0"/>
        <v>14.156869999999998</v>
      </c>
    </row>
    <row r="7" spans="2:9" ht="30" customHeight="1">
      <c r="B7" s="80"/>
      <c r="C7" s="81" t="s">
        <v>16</v>
      </c>
      <c r="D7" s="17">
        <f>100*(1-'[3]Tab BR 1'!N19)</f>
        <v>41.16588</v>
      </c>
      <c r="E7" s="17">
        <f>100*(1-'[3]Tab BR 1'!O19)</f>
        <v>38.10369</v>
      </c>
      <c r="F7" s="17">
        <f>100*(1-'[3]Tab BR 1'!P19)</f>
        <v>52.44847</v>
      </c>
      <c r="G7" s="17">
        <f>100*(1-'[3]Tab BR 1'!Q19)</f>
        <v>35.549699999999994</v>
      </c>
      <c r="H7" s="17">
        <f>100*(1-'[3]Tab BR 1'!R19)</f>
        <v>37.369699999999995</v>
      </c>
      <c r="I7" s="82">
        <f t="shared" si="0"/>
        <v>16.898770000000006</v>
      </c>
    </row>
    <row r="8" spans="2:9" ht="30" customHeight="1">
      <c r="B8" s="83"/>
      <c r="C8" s="84" t="s">
        <v>17</v>
      </c>
      <c r="D8" s="24">
        <f>100*(1-'[3]Tab BR 1'!N20)</f>
        <v>21.636239999999994</v>
      </c>
      <c r="E8" s="24">
        <f>100*(1-'[3]Tab BR 1'!O20)</f>
        <v>14.614320000000003</v>
      </c>
      <c r="F8" s="24">
        <f>100*(1-'[3]Tab BR 1'!P20)</f>
        <v>36.23322</v>
      </c>
      <c r="G8" s="24">
        <f>100*(1-'[3]Tab BR 1'!Q20)</f>
        <v>15.536879999999996</v>
      </c>
      <c r="H8" s="24">
        <f>100*(1-'[3]Tab BR 1'!R20)</f>
        <v>14.853499999999997</v>
      </c>
      <c r="I8" s="85">
        <f t="shared" si="0"/>
        <v>20.696340000000006</v>
      </c>
    </row>
    <row r="9" spans="2:9" ht="30" customHeight="1">
      <c r="B9" s="80"/>
      <c r="C9" s="81" t="s">
        <v>18</v>
      </c>
      <c r="D9" s="17">
        <f>100*(1-'[3]Tab BR 1'!N21)</f>
        <v>8.1839</v>
      </c>
      <c r="E9" s="17">
        <f>100*(1-'[3]Tab BR 1'!O21)</f>
        <v>7.19164</v>
      </c>
      <c r="F9" s="17">
        <f>100*(1-'[3]Tab BR 1'!P21)</f>
        <v>12.729809999999997</v>
      </c>
      <c r="G9" s="17">
        <f>100*(1-'[3]Tab BR 1'!Q21)</f>
        <v>5.885750000000001</v>
      </c>
      <c r="H9" s="17">
        <f>100*(1-'[3]Tab BR 1'!R21)</f>
        <v>6.640349999999994</v>
      </c>
      <c r="I9" s="82">
        <f t="shared" si="0"/>
        <v>6.844059999999996</v>
      </c>
    </row>
    <row r="10" spans="2:9" ht="30" customHeight="1" thickBot="1">
      <c r="B10" s="86"/>
      <c r="C10" s="87" t="s">
        <v>19</v>
      </c>
      <c r="D10" s="59">
        <f>100*(1-'[3]Tab BR 1'!N22)</f>
        <v>16.948890000000006</v>
      </c>
      <c r="E10" s="59">
        <f>100*(1-'[3]Tab BR 1'!O22)</f>
        <v>19.509500000000003</v>
      </c>
      <c r="F10" s="59">
        <f>100*(1-'[3]Tab BR 1'!P22)</f>
        <v>28.076900000000006</v>
      </c>
      <c r="G10" s="59">
        <f>100*(1-'[3]Tab BR 1'!Q22)</f>
        <v>10.476010000000002</v>
      </c>
      <c r="H10" s="60">
        <f>100*(1-'[3]Tab BR 1'!R22)</f>
        <v>13.216170000000005</v>
      </c>
      <c r="I10" s="88">
        <f t="shared" si="0"/>
        <v>17.600890000000003</v>
      </c>
    </row>
    <row r="11" ht="13.5" thickTop="1">
      <c r="B11" t="s">
        <v>32</v>
      </c>
    </row>
  </sheetData>
  <mergeCells count="1">
    <mergeCell ref="B2:I2"/>
  </mergeCells>
  <printOptions horizontalCentered="1" verticalCentered="1"/>
  <pageMargins left="0.7874015748031497" right="0.7874015748031497" top="0.1968503937007874" bottom="0.1968503937007874" header="0.5118110236220472" footer="0.5118110236220472"/>
  <pageSetup fitToHeight="1" fitToWidth="1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1"/>
  <sheetViews>
    <sheetView showGridLines="0" zoomScale="75" zoomScaleNormal="75" workbookViewId="0" topLeftCell="A1">
      <selection activeCell="E17" sqref="E17"/>
    </sheetView>
  </sheetViews>
  <sheetFormatPr defaultColWidth="9.140625" defaultRowHeight="12.75"/>
  <cols>
    <col min="2" max="2" width="3.28125" style="0" customWidth="1"/>
    <col min="3" max="3" width="39.7109375" style="0" customWidth="1"/>
    <col min="4" max="4" width="14.57421875" style="0" customWidth="1"/>
    <col min="5" max="5" width="14.421875" style="0" customWidth="1"/>
    <col min="6" max="6" width="13.28125" style="0" customWidth="1"/>
    <col min="7" max="7" width="21.8515625" style="0" customWidth="1"/>
  </cols>
  <sheetData>
    <row r="2" spans="2:7" ht="103.5" customHeight="1" thickBot="1">
      <c r="B2" s="148" t="s">
        <v>74</v>
      </c>
      <c r="C2" s="148"/>
      <c r="D2" s="148"/>
      <c r="E2" s="148"/>
      <c r="F2" s="148"/>
      <c r="G2" s="148"/>
    </row>
    <row r="3" spans="2:7" ht="43.5" customHeight="1" thickBot="1" thickTop="1">
      <c r="B3" s="72" t="s">
        <v>0</v>
      </c>
      <c r="C3" s="72"/>
      <c r="D3" s="73">
        <v>1993</v>
      </c>
      <c r="E3" s="73">
        <v>1998</v>
      </c>
      <c r="F3" s="73">
        <v>2003</v>
      </c>
      <c r="G3" s="74" t="s">
        <v>31</v>
      </c>
    </row>
    <row r="4" spans="2:7" ht="30" customHeight="1" thickTop="1">
      <c r="B4" s="75" t="s">
        <v>13</v>
      </c>
      <c r="C4" s="76"/>
      <c r="D4" s="77">
        <f>100*(1-'[3]Tab BR 2'!D5)</f>
        <v>30.292989999999996</v>
      </c>
      <c r="E4" s="77">
        <f>100*(1-'[3]Tab BR 2'!E5)</f>
        <v>27.302459999999996</v>
      </c>
      <c r="F4" s="78">
        <f>100*(1-'[3]Tab BR 2'!F5)</f>
        <v>24.815109999999997</v>
      </c>
      <c r="G4" s="79">
        <f aca="true" t="shared" si="0" ref="G4:G10">+D4-F4</f>
        <v>5.477879999999999</v>
      </c>
    </row>
    <row r="5" spans="2:7" ht="30" customHeight="1">
      <c r="B5" s="80"/>
      <c r="C5" s="81" t="s">
        <v>14</v>
      </c>
      <c r="D5" s="17">
        <f>100*(1-'[3]Tab BR 2'!D6)</f>
        <v>27.149990000000003</v>
      </c>
      <c r="E5" s="17">
        <f>100*(1-'[3]Tab BR 2'!E6)</f>
        <v>25.878449999999997</v>
      </c>
      <c r="F5" s="20">
        <f>100*(1-'[3]Tab BR 2'!F6)</f>
        <v>24.298920000000003</v>
      </c>
      <c r="G5" s="82">
        <f t="shared" si="0"/>
        <v>2.85107</v>
      </c>
    </row>
    <row r="6" spans="2:7" ht="30" customHeight="1">
      <c r="B6" s="83"/>
      <c r="C6" s="84" t="s">
        <v>15</v>
      </c>
      <c r="D6" s="24">
        <f>100*(1-'[3]Tab BR 2'!D7)</f>
        <v>48.86026</v>
      </c>
      <c r="E6" s="24">
        <f>100*(1-'[3]Tab BR 2'!E7)</f>
        <v>47.08567</v>
      </c>
      <c r="F6" s="27">
        <f>100*(1-'[3]Tab BR 2'!F7)</f>
        <v>36.65682</v>
      </c>
      <c r="G6" s="85">
        <f t="shared" si="0"/>
        <v>12.203439999999993</v>
      </c>
    </row>
    <row r="7" spans="2:7" ht="30" customHeight="1">
      <c r="B7" s="80"/>
      <c r="C7" s="81" t="s">
        <v>16</v>
      </c>
      <c r="D7" s="17">
        <f>100*(1-'[3]Tab BR 2'!D8)</f>
        <v>38.23896</v>
      </c>
      <c r="E7" s="17">
        <f>100*(1-'[3]Tab BR 2'!E8)</f>
        <v>37.29318000000001</v>
      </c>
      <c r="F7" s="20">
        <f>100*(1-'[3]Tab BR 2'!F8)</f>
        <v>41.16588</v>
      </c>
      <c r="G7" s="82">
        <f t="shared" si="0"/>
        <v>-2.9269200000000026</v>
      </c>
    </row>
    <row r="8" spans="2:7" ht="30" customHeight="1">
      <c r="B8" s="83"/>
      <c r="C8" s="84" t="s">
        <v>17</v>
      </c>
      <c r="D8" s="24">
        <f>100*(1-'[3]Tab BR 2'!D9)</f>
        <v>24.407590000000003</v>
      </c>
      <c r="E8" s="24">
        <f>100*(1-'[3]Tab BR 2'!E9)</f>
        <v>20.11387</v>
      </c>
      <c r="F8" s="27">
        <f>100*(1-'[3]Tab BR 2'!F9)</f>
        <v>21.636239999999994</v>
      </c>
      <c r="G8" s="85">
        <f t="shared" si="0"/>
        <v>2.771350000000009</v>
      </c>
    </row>
    <row r="9" spans="2:7" ht="30" customHeight="1">
      <c r="B9" s="80"/>
      <c r="C9" s="81" t="s">
        <v>18</v>
      </c>
      <c r="D9" s="17">
        <f>100*(1-'[3]Tab BR 2'!D10)</f>
        <v>15.577370000000002</v>
      </c>
      <c r="E9" s="17">
        <f>100*(1-'[3]Tab BR 2'!E10)</f>
        <v>11.344739999999998</v>
      </c>
      <c r="F9" s="20">
        <f>100*(1-'[3]Tab BR 2'!F10)</f>
        <v>8.1839</v>
      </c>
      <c r="G9" s="82">
        <f t="shared" si="0"/>
        <v>7.393470000000002</v>
      </c>
    </row>
    <row r="10" spans="2:7" ht="30" customHeight="1" thickBot="1">
      <c r="B10" s="86"/>
      <c r="C10" s="87" t="s">
        <v>19</v>
      </c>
      <c r="D10" s="59">
        <f>100*(1-'[3]Tab BR 2'!D11)</f>
        <v>27.523790000000005</v>
      </c>
      <c r="E10" s="59">
        <f>100*(1-'[3]Tab BR 2'!E11)</f>
        <v>22.098830000000003</v>
      </c>
      <c r="F10" s="62">
        <f>100*(1-'[3]Tab BR 2'!F11)</f>
        <v>16.948890000000006</v>
      </c>
      <c r="G10" s="88">
        <f t="shared" si="0"/>
        <v>10.5749</v>
      </c>
    </row>
    <row r="11" ht="13.5" thickTop="1">
      <c r="B11" t="s">
        <v>32</v>
      </c>
    </row>
  </sheetData>
  <mergeCells count="1">
    <mergeCell ref="B2:G2"/>
  </mergeCells>
  <printOptions horizontalCentered="1" verticalCentered="1"/>
  <pageMargins left="0.7874015748031497" right="0.7874015748031497" top="0.1968503937007874" bottom="0.1968503937007874" header="0.5118110236220472" footer="0.5118110236220472"/>
  <pageSetup fitToHeight="1" fitToWidth="1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6"/>
  <sheetViews>
    <sheetView showGridLines="0" zoomScale="75" zoomScaleNormal="75" workbookViewId="0" topLeftCell="B2">
      <selection activeCell="J6" sqref="J6"/>
    </sheetView>
  </sheetViews>
  <sheetFormatPr defaultColWidth="9.140625" defaultRowHeight="12.75"/>
  <cols>
    <col min="2" max="2" width="14.00390625" style="0" customWidth="1"/>
    <col min="3" max="3" width="14.421875" style="0" customWidth="1"/>
    <col min="4" max="4" width="13.7109375" style="0" customWidth="1"/>
    <col min="5" max="5" width="40.140625" style="0" customWidth="1"/>
    <col min="6" max="6" width="26.8515625" style="0" customWidth="1"/>
    <col min="7" max="7" width="37.57421875" style="0" customWidth="1"/>
    <col min="8" max="8" width="17.28125" style="0" customWidth="1"/>
    <col min="9" max="9" width="15.28125" style="0" customWidth="1"/>
    <col min="10" max="13" width="10.7109375" style="0" customWidth="1"/>
  </cols>
  <sheetData>
    <row r="2" spans="2:13" ht="105.75" customHeight="1">
      <c r="B2" s="151" t="s">
        <v>73</v>
      </c>
      <c r="C2" s="151"/>
      <c r="D2" s="151"/>
      <c r="E2" s="151"/>
      <c r="F2" s="151"/>
      <c r="G2" s="151"/>
      <c r="H2" s="151"/>
      <c r="I2" s="151"/>
      <c r="J2" s="1"/>
      <c r="K2" s="1"/>
      <c r="L2" s="1"/>
      <c r="M2" s="1"/>
    </row>
    <row r="3" spans="2:5" ht="6.75" customHeight="1" thickBot="1">
      <c r="B3" s="2"/>
      <c r="C3" s="2"/>
      <c r="D3" s="2"/>
      <c r="E3" s="2"/>
    </row>
    <row r="4" spans="2:9" ht="34.5" customHeight="1" thickTop="1">
      <c r="B4" s="155" t="s">
        <v>21</v>
      </c>
      <c r="C4" s="152" t="s">
        <v>22</v>
      </c>
      <c r="D4" s="153"/>
      <c r="E4" s="153"/>
      <c r="F4" s="154"/>
      <c r="G4" s="153" t="s">
        <v>23</v>
      </c>
      <c r="H4" s="153"/>
      <c r="I4" s="149" t="s">
        <v>24</v>
      </c>
    </row>
    <row r="5" spans="2:9" ht="48" customHeight="1" thickBot="1">
      <c r="B5" s="156"/>
      <c r="C5" s="3" t="s">
        <v>25</v>
      </c>
      <c r="D5" s="4" t="s">
        <v>26</v>
      </c>
      <c r="E5" s="4" t="s">
        <v>27</v>
      </c>
      <c r="F5" s="5" t="s">
        <v>28</v>
      </c>
      <c r="G5" s="6" t="s">
        <v>29</v>
      </c>
      <c r="H5" s="7" t="s">
        <v>30</v>
      </c>
      <c r="I5" s="150"/>
    </row>
    <row r="6" spans="2:9" ht="30" customHeight="1">
      <c r="B6" s="8" t="str">
        <f>IF('[2]Tab'!C356=1,"Criança",IF('[2]Tab'!C356=2,"Adulto","Idoso"))</f>
        <v>Adulto</v>
      </c>
      <c r="C6" s="9" t="str">
        <f>IF('[2]Tab'!D356="BRA","Branca","Negra")</f>
        <v>Negra</v>
      </c>
      <c r="D6" s="10" t="str">
        <f>IF('[2]Tab'!E356="HOM","Homen","Mulher")</f>
        <v>Homen</v>
      </c>
      <c r="E6" s="10" t="str">
        <f>IF('[2]Tab'!F356=1,"Até 4 anos de estudo",IF('[2]Tab'!F356=2,"Entre 4 e 8 anos de estudo","Mais de 8 anos de estudo"))</f>
        <v>Entre 4 e 8 anos de estudo</v>
      </c>
      <c r="F6" s="11" t="str">
        <f>IF('[2]Tab'!G356=1,"Não ocupado",IF('[2]Tab'!G356=2,"Trabalho informal","Trabalho formal"))</f>
        <v>Trabalho formal</v>
      </c>
      <c r="G6" s="12" t="str">
        <f>IF('[2]Tab'!H356="RENE","Nordeste","Sul,Sudeste,Centro-Oeste")</f>
        <v>Sul,Sudeste,Centro-Oeste</v>
      </c>
      <c r="H6" s="13" t="str">
        <f>IF('[2]Tab'!I356="RUR","Rural","Urbano")</f>
        <v>Rural</v>
      </c>
      <c r="I6" s="14">
        <f>100*(1-'[2]Tab'!K356)</f>
        <v>24.143000000000004</v>
      </c>
    </row>
    <row r="7" spans="2:9" ht="30" customHeight="1">
      <c r="B7" s="22" t="str">
        <f>IF('[2]Tab'!C357=1,"Criança",IF('[2]Tab'!C357=2,"Adulto","Idoso"))</f>
        <v>Adulto</v>
      </c>
      <c r="C7" s="23" t="str">
        <f>IF('[2]Tab'!D357="BRA","Branca","Negra")</f>
        <v>Negra</v>
      </c>
      <c r="D7" s="24" t="str">
        <f>IF('[2]Tab'!E357="HOM","Homen","Mulher")</f>
        <v>Homen</v>
      </c>
      <c r="E7" s="24" t="str">
        <f>IF('[2]Tab'!F357=1,"Até 4 anos de estudo",IF('[2]Tab'!F357=2,"Entre 4 e 8 anos de estudo","Mais de 8 anos de estudo"))</f>
        <v>Até 4 anos de estudo</v>
      </c>
      <c r="F7" s="25" t="str">
        <f>IF('[2]Tab'!G357=1,"Não ocupado",IF('[2]Tab'!G357=2,"Trabalho informal","Trabalho formal"))</f>
        <v>Trabalho informal</v>
      </c>
      <c r="G7" s="26" t="str">
        <f>IF('[2]Tab'!H357="RENE","Nordeste","Sul,Sudeste,Centro-Oeste")</f>
        <v>Sul,Sudeste,Centro-Oeste</v>
      </c>
      <c r="H7" s="27" t="str">
        <f>IF('[2]Tab'!I357="RUR","Rural","Urbano")</f>
        <v>Urbano</v>
      </c>
      <c r="I7" s="28">
        <f>100*(1-'[2]Tab'!K357)</f>
        <v>23.985999999999997</v>
      </c>
    </row>
    <row r="8" spans="2:9" ht="30" customHeight="1">
      <c r="B8" s="22" t="str">
        <f>IF('[2]Tab'!C358=1,"Criança",IF('[2]Tab'!C358=2,"Adulto","Idoso"))</f>
        <v>Adulto</v>
      </c>
      <c r="C8" s="23" t="str">
        <f>IF('[2]Tab'!D358="BRA","Branca","Negra")</f>
        <v>Branca</v>
      </c>
      <c r="D8" s="24" t="str">
        <f>IF('[2]Tab'!E358="HOM","Homen","Mulher")</f>
        <v>Homen</v>
      </c>
      <c r="E8" s="24" t="str">
        <f>IF('[2]Tab'!F358=1,"Até 4 anos de estudo",IF('[2]Tab'!F358=2,"Entre 4 e 8 anos de estudo","Mais de 8 anos de estudo"))</f>
        <v>Até 4 anos de estudo</v>
      </c>
      <c r="F8" s="25" t="str">
        <f>IF('[2]Tab'!G358=1,"Não ocupado",IF('[2]Tab'!G358=2,"Trabalho informal","Trabalho formal"))</f>
        <v>Trabalho formal</v>
      </c>
      <c r="G8" s="26" t="str">
        <f>IF('[2]Tab'!H358="RENE","Nordeste","Sul,Sudeste,Centro-Oeste")</f>
        <v>Nordeste</v>
      </c>
      <c r="H8" s="27" t="str">
        <f>IF('[2]Tab'!I358="RUR","Rural","Urbano")</f>
        <v>Urbano</v>
      </c>
      <c r="I8" s="28">
        <f>100*(1-'[2]Tab'!K358)</f>
        <v>23.936999999999998</v>
      </c>
    </row>
    <row r="9" spans="2:9" ht="30" customHeight="1">
      <c r="B9" s="22" t="str">
        <f>IF('[2]Tab'!C359=1,"Criança",IF('[2]Tab'!C359=2,"Adulto","Idoso"))</f>
        <v>Adulto</v>
      </c>
      <c r="C9" s="23" t="str">
        <f>IF('[2]Tab'!D359="BRA","Branca","Negra")</f>
        <v>Negra</v>
      </c>
      <c r="D9" s="24" t="str">
        <f>IF('[2]Tab'!E359="HOM","Homen","Mulher")</f>
        <v>Mulher</v>
      </c>
      <c r="E9" s="24" t="str">
        <f>IF('[2]Tab'!F359=1,"Até 4 anos de estudo",IF('[2]Tab'!F359=2,"Entre 4 e 8 anos de estudo","Mais de 8 anos de estudo"))</f>
        <v>Mais de 8 anos de estudo</v>
      </c>
      <c r="F9" s="25" t="str">
        <f>IF('[2]Tab'!G359=1,"Não ocupado",IF('[2]Tab'!G359=2,"Trabalho informal","Trabalho formal"))</f>
        <v>Não ocupado</v>
      </c>
      <c r="G9" s="26" t="str">
        <f>IF('[2]Tab'!H359="RENE","Nordeste","Sul,Sudeste,Centro-Oeste")</f>
        <v>Nordeste</v>
      </c>
      <c r="H9" s="27" t="str">
        <f>IF('[2]Tab'!I359="RUR","Rural","Urbano")</f>
        <v>Urbano</v>
      </c>
      <c r="I9" s="28">
        <f>100*(1-'[2]Tab'!K359)</f>
        <v>23.924</v>
      </c>
    </row>
    <row r="10" spans="2:9" ht="30" customHeight="1">
      <c r="B10" s="50" t="str">
        <f>IF('[2]Tab'!C360=1,"Criança",IF('[2]Tab'!C360=2,"Adulto","Idoso"))</f>
        <v>Adulto</v>
      </c>
      <c r="C10" s="51" t="str">
        <f>IF('[2]Tab'!D360="BRA","Branca","Negra")</f>
        <v>Branca</v>
      </c>
      <c r="D10" s="52" t="str">
        <f>IF('[2]Tab'!E360="HOM","Homen","Mulher")</f>
        <v>Homen</v>
      </c>
      <c r="E10" s="52" t="str">
        <f>IF('[2]Tab'!F360=1,"Até 4 anos de estudo",IF('[2]Tab'!F360=2,"Entre 4 e 8 anos de estudo","Mais de 8 anos de estudo"))</f>
        <v>Entre 4 e 8 anos de estudo</v>
      </c>
      <c r="F10" s="53" t="str">
        <f>IF('[2]Tab'!G360=1,"Não ocupado",IF('[2]Tab'!G360=2,"Trabalho informal","Trabalho formal"))</f>
        <v>Trabalho informal</v>
      </c>
      <c r="G10" s="54" t="str">
        <f>IF('[2]Tab'!H360="RENE","Nordeste","Sul,Sudeste,Centro-Oeste")</f>
        <v>Nordeste</v>
      </c>
      <c r="H10" s="55" t="str">
        <f>IF('[2]Tab'!I360="RUR","Rural","Urbano")</f>
        <v>Urbano</v>
      </c>
      <c r="I10" s="56">
        <f>100*(1-'[2]Tab'!K360)</f>
        <v>23.773</v>
      </c>
    </row>
    <row r="11" spans="2:9" ht="30" customHeight="1">
      <c r="B11" s="22" t="str">
        <f>IF('[2]Tab'!C361=1,"Criança",IF('[2]Tab'!C361=2,"Adulto","Idoso"))</f>
        <v>Criança</v>
      </c>
      <c r="C11" s="23" t="str">
        <f>IF('[2]Tab'!D361="BRA","Branca","Negra")</f>
        <v>Branca</v>
      </c>
      <c r="D11" s="24" t="str">
        <f>IF('[2]Tab'!E361="HOM","Homen","Mulher")</f>
        <v>Homen</v>
      </c>
      <c r="E11" s="24" t="str">
        <f>IF('[2]Tab'!F361=1,"Até 4 anos de estudo",IF('[2]Tab'!F361=2,"Entre 4 e 8 anos de estudo","Mais de 8 anos de estudo"))</f>
        <v>Entre 4 e 8 anos de estudo</v>
      </c>
      <c r="F11" s="25" t="str">
        <f>IF('[2]Tab'!G361=1,"Não ocupado",IF('[2]Tab'!G361=2,"Trabalho informal","Trabalho formal"))</f>
        <v>Trabalho formal</v>
      </c>
      <c r="G11" s="26" t="str">
        <f>IF('[2]Tab'!H361="RENE","Nordeste","Sul,Sudeste,Centro-Oeste")</f>
        <v>Sul,Sudeste,Centro-Oeste</v>
      </c>
      <c r="H11" s="27" t="str">
        <f>IF('[2]Tab'!I361="RUR","Rural","Urbano")</f>
        <v>Rural</v>
      </c>
      <c r="I11" s="28">
        <f>100*(1-'[2]Tab'!K361)</f>
        <v>23.748</v>
      </c>
    </row>
    <row r="12" spans="2:9" ht="30" customHeight="1">
      <c r="B12" s="22" t="str">
        <f>IF('[2]Tab'!C362=1,"Criança",IF('[2]Tab'!C362=2,"Adulto","Idoso"))</f>
        <v>Criança</v>
      </c>
      <c r="C12" s="23" t="str">
        <f>IF('[2]Tab'!D362="BRA","Branca","Negra")</f>
        <v>Negra</v>
      </c>
      <c r="D12" s="24" t="str">
        <f>IF('[2]Tab'!E362="HOM","Homen","Mulher")</f>
        <v>Homen</v>
      </c>
      <c r="E12" s="24" t="str">
        <f>IF('[2]Tab'!F362=1,"Até 4 anos de estudo",IF('[2]Tab'!F362=2,"Entre 4 e 8 anos de estudo","Mais de 8 anos de estudo"))</f>
        <v>Até 4 anos de estudo</v>
      </c>
      <c r="F12" s="25" t="str">
        <f>IF('[2]Tab'!G362=1,"Não ocupado",IF('[2]Tab'!G362=2,"Trabalho informal","Trabalho formal"))</f>
        <v>Trabalho formal</v>
      </c>
      <c r="G12" s="26" t="str">
        <f>IF('[2]Tab'!H362="RENE","Nordeste","Sul,Sudeste,Centro-Oeste")</f>
        <v>Sul,Sudeste,Centro-Oeste</v>
      </c>
      <c r="H12" s="27" t="str">
        <f>IF('[2]Tab'!I362="RUR","Rural","Urbano")</f>
        <v>Urbano</v>
      </c>
      <c r="I12" s="28">
        <f>100*(1-'[2]Tab'!K362)</f>
        <v>23.451</v>
      </c>
    </row>
    <row r="13" spans="2:9" ht="30" customHeight="1">
      <c r="B13" s="22" t="str">
        <f>IF('[2]Tab'!C363=1,"Criança",IF('[2]Tab'!C363=2,"Adulto","Idoso"))</f>
        <v>Criança</v>
      </c>
      <c r="C13" s="23" t="str">
        <f>IF('[2]Tab'!D363="BRA","Branca","Negra")</f>
        <v>Branca</v>
      </c>
      <c r="D13" s="24" t="str">
        <f>IF('[2]Tab'!E363="HOM","Homen","Mulher")</f>
        <v>Mulher</v>
      </c>
      <c r="E13" s="24" t="str">
        <f>IF('[2]Tab'!F363=1,"Até 4 anos de estudo",IF('[2]Tab'!F363=2,"Entre 4 e 8 anos de estudo","Mais de 8 anos de estudo"))</f>
        <v>Até 4 anos de estudo</v>
      </c>
      <c r="F13" s="25" t="str">
        <f>IF('[2]Tab'!G363=1,"Não ocupado",IF('[2]Tab'!G363=2,"Trabalho informal","Trabalho formal"))</f>
        <v>Trabalho formal</v>
      </c>
      <c r="G13" s="26" t="str">
        <f>IF('[2]Tab'!H363="RENE","Nordeste","Sul,Sudeste,Centro-Oeste")</f>
        <v>Sul,Sudeste,Centro-Oeste</v>
      </c>
      <c r="H13" s="27" t="str">
        <f>IF('[2]Tab'!I363="RUR","Rural","Urbano")</f>
        <v>Urbano</v>
      </c>
      <c r="I13" s="28">
        <f>100*(1-'[2]Tab'!K363)</f>
        <v>23.31</v>
      </c>
    </row>
    <row r="14" spans="2:9" ht="30" customHeight="1">
      <c r="B14" s="22" t="str">
        <f>IF('[2]Tab'!C364=1,"Criança",IF('[2]Tab'!C364=2,"Adulto","Idoso"))</f>
        <v>Adulto</v>
      </c>
      <c r="C14" s="23" t="str">
        <f>IF('[2]Tab'!D364="BRA","Branca","Negra")</f>
        <v>Negra</v>
      </c>
      <c r="D14" s="24" t="str">
        <f>IF('[2]Tab'!E364="HOM","Homen","Mulher")</f>
        <v>Homen</v>
      </c>
      <c r="E14" s="24" t="str">
        <f>IF('[2]Tab'!F364=1,"Até 4 anos de estudo",IF('[2]Tab'!F364=2,"Entre 4 e 8 anos de estudo","Mais de 8 anos de estudo"))</f>
        <v>Mais de 8 anos de estudo</v>
      </c>
      <c r="F14" s="25" t="str">
        <f>IF('[2]Tab'!G364=1,"Não ocupado",IF('[2]Tab'!G364=2,"Trabalho informal","Trabalho formal"))</f>
        <v>Não ocupado</v>
      </c>
      <c r="G14" s="26" t="str">
        <f>IF('[2]Tab'!H364="RENE","Nordeste","Sul,Sudeste,Centro-Oeste")</f>
        <v>Nordeste</v>
      </c>
      <c r="H14" s="27" t="str">
        <f>IF('[2]Tab'!I364="RUR","Rural","Urbano")</f>
        <v>Urbano</v>
      </c>
      <c r="I14" s="28">
        <f>100*(1-'[2]Tab'!K364)</f>
        <v>23.256</v>
      </c>
    </row>
    <row r="15" spans="2:9" ht="30" customHeight="1" thickBot="1">
      <c r="B15" s="57" t="str">
        <f>IF('[2]Tab'!C365=1,"Criança",IF('[2]Tab'!C365=2,"Adulto","Idoso"))</f>
        <v>Adulto</v>
      </c>
      <c r="C15" s="58" t="str">
        <f>IF('[2]Tab'!D365="BRA","Branca","Negra")</f>
        <v>Negra</v>
      </c>
      <c r="D15" s="59" t="str">
        <f>IF('[2]Tab'!E365="HOM","Homen","Mulher")</f>
        <v>Mulher</v>
      </c>
      <c r="E15" s="59" t="str">
        <f>IF('[2]Tab'!F365=1,"Até 4 anos de estudo",IF('[2]Tab'!F365=2,"Entre 4 e 8 anos de estudo","Mais de 8 anos de estudo"))</f>
        <v>Entre 4 e 8 anos de estudo</v>
      </c>
      <c r="F15" s="60" t="str">
        <f>IF('[2]Tab'!G365=1,"Não ocupado",IF('[2]Tab'!G365=2,"Trabalho informal","Trabalho formal"))</f>
        <v>Trabalho informal</v>
      </c>
      <c r="G15" s="61" t="str">
        <f>IF('[2]Tab'!H365="RENE","Nordeste","Sul,Sudeste,Centro-Oeste")</f>
        <v>Sul,Sudeste,Centro-Oeste</v>
      </c>
      <c r="H15" s="62" t="str">
        <f>IF('[2]Tab'!I365="RUR","Rural","Urbano")</f>
        <v>Urbano</v>
      </c>
      <c r="I15" s="63">
        <f>100*(1-'[2]Tab'!K365)</f>
        <v>23.182000000000002</v>
      </c>
    </row>
    <row r="16" spans="2:6" ht="13.5" thickTop="1">
      <c r="B16" t="s">
        <v>20</v>
      </c>
      <c r="F16" s="64"/>
    </row>
  </sheetData>
  <mergeCells count="5">
    <mergeCell ref="I4:I5"/>
    <mergeCell ref="B2:I2"/>
    <mergeCell ref="C4:F4"/>
    <mergeCell ref="G4:H4"/>
    <mergeCell ref="B4:B5"/>
  </mergeCells>
  <printOptions horizontalCentered="1" verticalCentered="1"/>
  <pageMargins left="0.7874015748031497" right="0.7874015748031497" top="0.1968503937007874" bottom="0.1968503937007874" header="0.5118110236220472" footer="0.5118110236220472"/>
  <pageSetup fitToHeight="1" fitToWidth="1" horizontalDpi="300" verticalDpi="3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6"/>
  <sheetViews>
    <sheetView showGridLines="0" tabSelected="1" zoomScale="75" zoomScaleNormal="75" workbookViewId="0" topLeftCell="A2">
      <selection activeCell="A4" sqref="A4"/>
    </sheetView>
  </sheetViews>
  <sheetFormatPr defaultColWidth="9.140625" defaultRowHeight="12.75"/>
  <cols>
    <col min="2" max="2" width="14.00390625" style="0" customWidth="1"/>
    <col min="3" max="3" width="14.421875" style="0" customWidth="1"/>
    <col min="4" max="4" width="13.7109375" style="0" customWidth="1"/>
    <col min="5" max="5" width="36.00390625" style="0" customWidth="1"/>
    <col min="6" max="6" width="26.8515625" style="0" customWidth="1"/>
    <col min="7" max="7" width="37.57421875" style="0" customWidth="1"/>
    <col min="8" max="8" width="17.28125" style="0" customWidth="1"/>
    <col min="9" max="9" width="15.28125" style="0" customWidth="1"/>
    <col min="10" max="13" width="10.7109375" style="0" customWidth="1"/>
  </cols>
  <sheetData>
    <row r="2" spans="2:13" ht="105.75" customHeight="1">
      <c r="B2" s="151" t="s">
        <v>72</v>
      </c>
      <c r="C2" s="151"/>
      <c r="D2" s="151"/>
      <c r="E2" s="151"/>
      <c r="F2" s="151"/>
      <c r="G2" s="151"/>
      <c r="H2" s="151"/>
      <c r="I2" s="151"/>
      <c r="J2" s="1"/>
      <c r="K2" s="1"/>
      <c r="L2" s="1"/>
      <c r="M2" s="1"/>
    </row>
    <row r="3" spans="2:5" ht="6.75" customHeight="1" thickBot="1">
      <c r="B3" s="2"/>
      <c r="C3" s="2"/>
      <c r="D3" s="2"/>
      <c r="E3" s="2"/>
    </row>
    <row r="4" spans="2:9" ht="34.5" customHeight="1" thickTop="1">
      <c r="B4" s="155" t="s">
        <v>21</v>
      </c>
      <c r="C4" s="152" t="s">
        <v>22</v>
      </c>
      <c r="D4" s="153"/>
      <c r="E4" s="153"/>
      <c r="F4" s="154"/>
      <c r="G4" s="153" t="s">
        <v>23</v>
      </c>
      <c r="H4" s="153"/>
      <c r="I4" s="149" t="s">
        <v>24</v>
      </c>
    </row>
    <row r="5" spans="2:9" ht="48" customHeight="1" thickBot="1">
      <c r="B5" s="156"/>
      <c r="C5" s="3" t="s">
        <v>25</v>
      </c>
      <c r="D5" s="4" t="s">
        <v>26</v>
      </c>
      <c r="E5" s="4" t="s">
        <v>27</v>
      </c>
      <c r="F5" s="5" t="s">
        <v>28</v>
      </c>
      <c r="G5" s="6" t="s">
        <v>29</v>
      </c>
      <c r="H5" s="7" t="s">
        <v>30</v>
      </c>
      <c r="I5" s="150"/>
    </row>
    <row r="6" spans="2:9" ht="30" customHeight="1">
      <c r="B6" s="8" t="str">
        <f>IF('[2]Tab'!C429=1,"Criança",IF('[2]Tab'!C429=2,"Adulto","Idoso"))</f>
        <v>Criança</v>
      </c>
      <c r="C6" s="9" t="str">
        <f>IF('[2]Tab'!D429="BRA","Branca","Negra")</f>
        <v>Branca</v>
      </c>
      <c r="D6" s="10" t="str">
        <f>IF('[2]Tab'!E429="HOM","Homen","Mulher")</f>
        <v>Mulher</v>
      </c>
      <c r="E6" s="10" t="str">
        <f>IF('[2]Tab'!F429=1,"Até 4 anos de estudo",IF('[2]Tab'!F429=2,"Entre 45 e 8 anos de estudo","Mais de 8 anos de estudo"))</f>
        <v>Mais de 8 anos de estudo</v>
      </c>
      <c r="F6" s="11" t="str">
        <f>IF('[2]Tab'!G429=1,"Não ocupado",IF('[2]Tab'!G429=2,"Trabalho informal","Trabalho formal"))</f>
        <v>Trabalho formal</v>
      </c>
      <c r="G6" s="12" t="str">
        <f>IF('[2]Tab'!H429="RENE","Nordeste","Sul,Sudeste,Centro-Oeste")</f>
        <v>Sul,Sudeste,Centro-Oeste</v>
      </c>
      <c r="H6" s="13" t="str">
        <f>IF('[2]Tab'!I429="RUR","Rural","Urbano")</f>
        <v>Urbano</v>
      </c>
      <c r="I6" s="14">
        <f>100*(1-'[2]Tab'!K429)</f>
        <v>11.755000000000004</v>
      </c>
    </row>
    <row r="7" spans="2:9" ht="30" customHeight="1">
      <c r="B7" s="15" t="str">
        <f>IF('[2]Tab'!C430=1,"Criança",IF('[2]Tab'!C430=2,"Adulto","Idoso"))</f>
        <v>Adulto</v>
      </c>
      <c r="C7" s="16" t="str">
        <f>IF('[2]Tab'!D430="BRA","Branca","Negra")</f>
        <v>Negra</v>
      </c>
      <c r="D7" s="17" t="str">
        <f>IF('[2]Tab'!E430="HOM","Homen","Mulher")</f>
        <v>Homen</v>
      </c>
      <c r="E7" s="17" t="str">
        <f>IF('[2]Tab'!F430=1,"Até 4 anos de estudo",IF('[2]Tab'!F430=2,"Entre 45 e 8 anos de estudo","Mais de 8 anos de estudo"))</f>
        <v>Mais de 8 anos de estudo</v>
      </c>
      <c r="F7" s="18" t="str">
        <f>IF('[2]Tab'!G430=1,"Não ocupado",IF('[2]Tab'!G430=2,"Trabalho informal","Trabalho formal"))</f>
        <v>Trabalho formal</v>
      </c>
      <c r="G7" s="19" t="str">
        <f>IF('[2]Tab'!H430="RENE","Nordeste","Sul,Sudeste,Centro-Oeste")</f>
        <v>Nordeste</v>
      </c>
      <c r="H7" s="20" t="str">
        <f>IF('[2]Tab'!I430="RUR","Rural","Urbano")</f>
        <v>Urbano</v>
      </c>
      <c r="I7" s="21">
        <f>100*(1-'[2]Tab'!K430)</f>
        <v>11.460999999999999</v>
      </c>
    </row>
    <row r="8" spans="2:9" ht="30" customHeight="1">
      <c r="B8" s="22" t="str">
        <f>IF('[2]Tab'!C431=1,"Criança",IF('[2]Tab'!C431=2,"Adulto","Idoso"))</f>
        <v>Adulto</v>
      </c>
      <c r="C8" s="23" t="str">
        <f>IF('[2]Tab'!D431="BRA","Branca","Negra")</f>
        <v>Negra</v>
      </c>
      <c r="D8" s="24" t="str">
        <f>IF('[2]Tab'!E431="HOM","Homen","Mulher")</f>
        <v>Mulher</v>
      </c>
      <c r="E8" s="24" t="str">
        <f>IF('[2]Tab'!F431=1,"Até 4 anos de estudo",IF('[2]Tab'!F431=2,"Entre 45 e 8 anos de estudo","Mais de 8 anos de estudo"))</f>
        <v>Mais de 8 anos de estudo</v>
      </c>
      <c r="F8" s="25" t="str">
        <f>IF('[2]Tab'!G431=1,"Não ocupado",IF('[2]Tab'!G431=2,"Trabalho informal","Trabalho formal"))</f>
        <v>Trabalho formal</v>
      </c>
      <c r="G8" s="26" t="str">
        <f>IF('[2]Tab'!H431="RENE","Nordeste","Sul,Sudeste,Centro-Oeste")</f>
        <v>Sul,Sudeste,Centro-Oeste</v>
      </c>
      <c r="H8" s="27" t="str">
        <f>IF('[2]Tab'!I431="RUR","Rural","Urbano")</f>
        <v>Urbano</v>
      </c>
      <c r="I8" s="28">
        <f>100*(1-'[2]Tab'!K431)</f>
        <v>11.360999999999999</v>
      </c>
    </row>
    <row r="9" spans="2:9" ht="30" customHeight="1">
      <c r="B9" s="15" t="str">
        <f>IF('[2]Tab'!C432=1,"Criança",IF('[2]Tab'!C432=2,"Adulto","Idoso"))</f>
        <v>Adulto</v>
      </c>
      <c r="C9" s="16" t="str">
        <f>IF('[2]Tab'!D432="BRA","Branca","Negra")</f>
        <v>Branca</v>
      </c>
      <c r="D9" s="17" t="str">
        <f>IF('[2]Tab'!E432="HOM","Homen","Mulher")</f>
        <v>Mulher</v>
      </c>
      <c r="E9" s="17" t="str">
        <f>IF('[2]Tab'!F432=1,"Até 4 anos de estudo",IF('[2]Tab'!F432=2,"Entre 45 e 8 anos de estudo","Mais de 8 anos de estudo"))</f>
        <v>Mais de 8 anos de estudo</v>
      </c>
      <c r="F9" s="18" t="str">
        <f>IF('[2]Tab'!G432=1,"Não ocupado",IF('[2]Tab'!G432=2,"Trabalho informal","Trabalho formal"))</f>
        <v>Trabalho formal</v>
      </c>
      <c r="G9" s="19" t="str">
        <f>IF('[2]Tab'!H432="RENE","Nordeste","Sul,Sudeste,Centro-Oeste")</f>
        <v>Nordeste</v>
      </c>
      <c r="H9" s="20" t="str">
        <f>IF('[2]Tab'!I432="RUR","Rural","Urbano")</f>
        <v>Urbano</v>
      </c>
      <c r="I9" s="21">
        <f>100*(1-'[2]Tab'!K432)</f>
        <v>10.968999999999996</v>
      </c>
    </row>
    <row r="10" spans="2:9" ht="30" customHeight="1">
      <c r="B10" s="22" t="str">
        <f>IF('[2]Tab'!C433=1,"Criança",IF('[2]Tab'!C433=2,"Adulto","Idoso"))</f>
        <v>Adulto</v>
      </c>
      <c r="C10" s="23" t="str">
        <f>IF('[2]Tab'!D433="BRA","Branca","Negra")</f>
        <v>Negra</v>
      </c>
      <c r="D10" s="24" t="str">
        <f>IF('[2]Tab'!E433="HOM","Homen","Mulher")</f>
        <v>Homen</v>
      </c>
      <c r="E10" s="24" t="str">
        <f>IF('[2]Tab'!F433=1,"Até 4 anos de estudo",IF('[2]Tab'!F433=2,"Entre 45 e 8 anos de estudo","Mais de 8 anos de estudo"))</f>
        <v>Mais de 8 anos de estudo</v>
      </c>
      <c r="F10" s="25" t="str">
        <f>IF('[2]Tab'!G433=1,"Não ocupado",IF('[2]Tab'!G433=2,"Trabalho informal","Trabalho formal"))</f>
        <v>Trabalho formal</v>
      </c>
      <c r="G10" s="26" t="str">
        <f>IF('[2]Tab'!H433="RENE","Nordeste","Sul,Sudeste,Centro-Oeste")</f>
        <v>Sul,Sudeste,Centro-Oeste</v>
      </c>
      <c r="H10" s="27" t="str">
        <f>IF('[2]Tab'!I433="RUR","Rural","Urbano")</f>
        <v>Urbano</v>
      </c>
      <c r="I10" s="28">
        <f>100*(1-'[2]Tab'!K433)</f>
        <v>10.677999999999999</v>
      </c>
    </row>
    <row r="11" spans="2:9" ht="30" customHeight="1">
      <c r="B11" s="15" t="str">
        <f>IF('[2]Tab'!C434=1,"Criança",IF('[2]Tab'!C434=2,"Adulto","Idoso"))</f>
        <v>Criança</v>
      </c>
      <c r="C11" s="16" t="str">
        <f>IF('[2]Tab'!D434="BRA","Branca","Negra")</f>
        <v>Branca</v>
      </c>
      <c r="D11" s="17" t="str">
        <f>IF('[2]Tab'!E434="HOM","Homen","Mulher")</f>
        <v>Homen</v>
      </c>
      <c r="E11" s="17" t="str">
        <f>IF('[2]Tab'!F434=1,"Até 4 anos de estudo",IF('[2]Tab'!F434=2,"Entre 45 e 8 anos de estudo","Mais de 8 anos de estudo"))</f>
        <v>Mais de 8 anos de estudo</v>
      </c>
      <c r="F11" s="18" t="str">
        <f>IF('[2]Tab'!G434=1,"Não ocupado",IF('[2]Tab'!G434=2,"Trabalho informal","Trabalho formal"))</f>
        <v>Trabalho formal</v>
      </c>
      <c r="G11" s="19" t="str">
        <f>IF('[2]Tab'!H434="RENE","Nordeste","Sul,Sudeste,Centro-Oeste")</f>
        <v>Sul,Sudeste,Centro-Oeste</v>
      </c>
      <c r="H11" s="20" t="str">
        <f>IF('[2]Tab'!I434="RUR","Rural","Urbano")</f>
        <v>Urbano</v>
      </c>
      <c r="I11" s="21">
        <f>100*(1-'[2]Tab'!K434)</f>
        <v>10.409000000000002</v>
      </c>
    </row>
    <row r="12" spans="2:9" ht="30" customHeight="1">
      <c r="B12" s="22" t="str">
        <f>IF('[2]Tab'!C435=1,"Criança",IF('[2]Tab'!C435=2,"Adulto","Idoso"))</f>
        <v>Adulto</v>
      </c>
      <c r="C12" s="23" t="str">
        <f>IF('[2]Tab'!D435="BRA","Branca","Negra")</f>
        <v>Branca</v>
      </c>
      <c r="D12" s="24" t="str">
        <f>IF('[2]Tab'!E435="HOM","Homen","Mulher")</f>
        <v>Homen</v>
      </c>
      <c r="E12" s="24" t="str">
        <f>IF('[2]Tab'!F435=1,"Até 4 anos de estudo",IF('[2]Tab'!F435=2,"Entre 45 e 8 anos de estudo","Mais de 8 anos de estudo"))</f>
        <v>Mais de 8 anos de estudo</v>
      </c>
      <c r="F12" s="25" t="str">
        <f>IF('[2]Tab'!G435=1,"Não ocupado",IF('[2]Tab'!G435=2,"Trabalho informal","Trabalho formal"))</f>
        <v>Trabalho informal</v>
      </c>
      <c r="G12" s="26" t="str">
        <f>IF('[2]Tab'!H435="RENE","Nordeste","Sul,Sudeste,Centro-Oeste")</f>
        <v>Sul,Sudeste,Centro-Oeste</v>
      </c>
      <c r="H12" s="27" t="str">
        <f>IF('[2]Tab'!I435="RUR","Rural","Urbano")</f>
        <v>Urbano</v>
      </c>
      <c r="I12" s="28">
        <f>100*(1-'[2]Tab'!K435)</f>
        <v>10.251</v>
      </c>
    </row>
    <row r="13" spans="2:9" ht="30" customHeight="1">
      <c r="B13" s="15" t="str">
        <f>IF('[2]Tab'!C436=1,"Criança",IF('[2]Tab'!C436=2,"Adulto","Idoso"))</f>
        <v>Adulto</v>
      </c>
      <c r="C13" s="16" t="str">
        <f>IF('[2]Tab'!D436="BRA","Branca","Negra")</f>
        <v>Branca</v>
      </c>
      <c r="D13" s="17" t="str">
        <f>IF('[2]Tab'!E436="HOM","Homen","Mulher")</f>
        <v>Homen</v>
      </c>
      <c r="E13" s="17" t="str">
        <f>IF('[2]Tab'!F436=1,"Até 4 anos de estudo",IF('[2]Tab'!F436=2,"Entre 45 e 8 anos de estudo","Mais de 8 anos de estudo"))</f>
        <v>Mais de 8 anos de estudo</v>
      </c>
      <c r="F13" s="18" t="str">
        <f>IF('[2]Tab'!G436=1,"Não ocupado",IF('[2]Tab'!G436=2,"Trabalho informal","Trabalho formal"))</f>
        <v>Trabalho formal</v>
      </c>
      <c r="G13" s="19" t="str">
        <f>IF('[2]Tab'!H436="RENE","Nordeste","Sul,Sudeste,Centro-Oeste")</f>
        <v>Nordeste</v>
      </c>
      <c r="H13" s="20" t="str">
        <f>IF('[2]Tab'!I436="RUR","Rural","Urbano")</f>
        <v>Urbano</v>
      </c>
      <c r="I13" s="21">
        <f>100*(1-'[2]Tab'!K436)</f>
        <v>10.009999999999996</v>
      </c>
    </row>
    <row r="14" spans="2:9" ht="30" customHeight="1">
      <c r="B14" s="22" t="str">
        <f>IF('[2]Tab'!C437=1,"Criança",IF('[2]Tab'!C437=2,"Adulto","Idoso"))</f>
        <v>Adulto</v>
      </c>
      <c r="C14" s="23" t="str">
        <f>IF('[2]Tab'!D437="BRA","Branca","Negra")</f>
        <v>Branca</v>
      </c>
      <c r="D14" s="24" t="str">
        <f>IF('[2]Tab'!E437="HOM","Homen","Mulher")</f>
        <v>Mulher</v>
      </c>
      <c r="E14" s="24" t="str">
        <f>IF('[2]Tab'!F437=1,"Até 4 anos de estudo",IF('[2]Tab'!F437=2,"Entre 45 e 8 anos de estudo","Mais de 8 anos de estudo"))</f>
        <v>Mais de 8 anos de estudo</v>
      </c>
      <c r="F14" s="25" t="str">
        <f>IF('[2]Tab'!G437=1,"Não ocupado",IF('[2]Tab'!G437=2,"Trabalho informal","Trabalho formal"))</f>
        <v>Trabalho formal</v>
      </c>
      <c r="G14" s="26" t="str">
        <f>IF('[2]Tab'!H437="RENE","Nordeste","Sul,Sudeste,Centro-Oeste")</f>
        <v>Sul,Sudeste,Centro-Oeste</v>
      </c>
      <c r="H14" s="27" t="str">
        <f>IF('[2]Tab'!I437="RUR","Rural","Urbano")</f>
        <v>Urbano</v>
      </c>
      <c r="I14" s="28">
        <f>100*(1-'[2]Tab'!K437)</f>
        <v>9.045000000000003</v>
      </c>
    </row>
    <row r="15" spans="2:9" ht="30" customHeight="1" thickBot="1">
      <c r="B15" s="43" t="str">
        <f>IF('[2]Tab'!C438=1,"Criança",IF('[2]Tab'!C438=2,"Adulto","Idoso"))</f>
        <v>Adulto</v>
      </c>
      <c r="C15" s="44" t="str">
        <f>IF('[2]Tab'!D438="BRA","Branca","Negra")</f>
        <v>Branca</v>
      </c>
      <c r="D15" s="45" t="str">
        <f>IF('[2]Tab'!E438="HOM","Homen","Mulher")</f>
        <v>Homen</v>
      </c>
      <c r="E15" s="45" t="str">
        <f>IF('[2]Tab'!F438=1,"Até 4 anos de estudo",IF('[2]Tab'!F438=2,"Entre 45 e 8 anos de estudo","Mais de 8 anos de estudo"))</f>
        <v>Mais de 8 anos de estudo</v>
      </c>
      <c r="F15" s="46" t="str">
        <f>IF('[2]Tab'!G438=1,"Não ocupado",IF('[2]Tab'!G438=2,"Trabalho informal","Trabalho formal"))</f>
        <v>Trabalho formal</v>
      </c>
      <c r="G15" s="47" t="str">
        <f>IF('[2]Tab'!H438="RENE","Nordeste","Sul,Sudeste,Centro-Oeste")</f>
        <v>Sul,Sudeste,Centro-Oeste</v>
      </c>
      <c r="H15" s="48" t="str">
        <f>IF('[2]Tab'!I438="RUR","Rural","Urbano")</f>
        <v>Urbano</v>
      </c>
      <c r="I15" s="49">
        <f>100*(1-'[2]Tab'!K438)</f>
        <v>8.367000000000003</v>
      </c>
    </row>
    <row r="16" ht="13.5" thickTop="1">
      <c r="B16" t="s">
        <v>20</v>
      </c>
    </row>
  </sheetData>
  <mergeCells count="5">
    <mergeCell ref="I4:I5"/>
    <mergeCell ref="B2:I2"/>
    <mergeCell ref="C4:F4"/>
    <mergeCell ref="G4:H4"/>
    <mergeCell ref="B4:B5"/>
  </mergeCells>
  <printOptions horizontalCentered="1" verticalCentered="1"/>
  <pageMargins left="0.7874015748031497" right="0.7874015748031497" top="0.1968503937007874" bottom="0.1968503937007874" header="0.5118110236220472" footer="0.5118110236220472"/>
  <pageSetup fitToHeight="1" fitToWidth="1" horizontalDpi="300" verticalDpi="3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5"/>
  <sheetViews>
    <sheetView showGridLines="0" zoomScale="75" zoomScaleNormal="75" workbookViewId="0" topLeftCell="A1">
      <selection activeCell="J5" sqref="J5"/>
    </sheetView>
  </sheetViews>
  <sheetFormatPr defaultColWidth="9.140625" defaultRowHeight="12.75"/>
  <cols>
    <col min="2" max="2" width="14.00390625" style="0" customWidth="1"/>
    <col min="3" max="3" width="14.421875" style="0" customWidth="1"/>
    <col min="4" max="4" width="13.7109375" style="0" customWidth="1"/>
    <col min="5" max="5" width="36.00390625" style="0" customWidth="1"/>
    <col min="6" max="6" width="26.8515625" style="0" customWidth="1"/>
    <col min="7" max="7" width="23.28125" style="0" customWidth="1"/>
    <col min="8" max="8" width="17.28125" style="0" customWidth="1"/>
    <col min="9" max="9" width="15.28125" style="0" customWidth="1"/>
    <col min="10" max="13" width="10.7109375" style="0" customWidth="1"/>
  </cols>
  <sheetData>
    <row r="2" spans="2:13" ht="105.75" customHeight="1" thickBot="1">
      <c r="B2" s="151" t="s">
        <v>71</v>
      </c>
      <c r="C2" s="151"/>
      <c r="D2" s="151"/>
      <c r="E2" s="151"/>
      <c r="F2" s="151"/>
      <c r="G2" s="151"/>
      <c r="H2" s="151"/>
      <c r="I2" s="151"/>
      <c r="J2" s="1"/>
      <c r="K2" s="1"/>
      <c r="L2" s="1"/>
      <c r="M2" s="1"/>
    </row>
    <row r="3" spans="2:9" ht="34.5" customHeight="1" thickTop="1">
      <c r="B3" s="155" t="s">
        <v>21</v>
      </c>
      <c r="C3" s="152" t="s">
        <v>22</v>
      </c>
      <c r="D3" s="153"/>
      <c r="E3" s="153"/>
      <c r="F3" s="154"/>
      <c r="G3" s="153" t="s">
        <v>23</v>
      </c>
      <c r="H3" s="153"/>
      <c r="I3" s="149" t="s">
        <v>24</v>
      </c>
    </row>
    <row r="4" spans="2:9" ht="48" customHeight="1" thickBot="1">
      <c r="B4" s="156"/>
      <c r="C4" s="3" t="s">
        <v>25</v>
      </c>
      <c r="D4" s="4" t="s">
        <v>26</v>
      </c>
      <c r="E4" s="4" t="s">
        <v>27</v>
      </c>
      <c r="F4" s="5" t="s">
        <v>28</v>
      </c>
      <c r="G4" s="6" t="s">
        <v>29</v>
      </c>
      <c r="H4" s="7" t="s">
        <v>30</v>
      </c>
      <c r="I4" s="150"/>
    </row>
    <row r="5" spans="2:9" ht="30" customHeight="1">
      <c r="B5" s="8" t="str">
        <f>IF('[2]Tab'!C225=1,"Criança",IF('[2]Tab'!C225=2,"Adulto","Idoso"))</f>
        <v>Criança</v>
      </c>
      <c r="C5" s="9" t="str">
        <f>IF('[2]Tab'!D225="BRA","Branca","Negra")</f>
        <v>Branca</v>
      </c>
      <c r="D5" s="10" t="str">
        <f>IF('[2]Tab'!E225="HOM","Homen","Mulher")</f>
        <v>Homen</v>
      </c>
      <c r="E5" s="10" t="str">
        <f>IF('[2]Tab'!F225=1,"Até 4 anos de estudo",IF('[2]Tab'!F225=2,"Entre 45 e 8 anos de estudo","Mais de 8 anos de estudo"))</f>
        <v>Até 4 anos de estudo</v>
      </c>
      <c r="F5" s="11" t="str">
        <f>IF('[2]Tab'!G225=1,"Não ocupado",IF('[2]Tab'!G225=2,"Trabalho informal","Trabalho formal"))</f>
        <v>Não ocupado</v>
      </c>
      <c r="G5" s="12" t="str">
        <f>IF('[2]Tab'!H225="RENE","Nordeste","Sul,Sudeste,Centro-Oeste")</f>
        <v>Nordeste</v>
      </c>
      <c r="H5" s="13" t="str">
        <f>IF('[2]Tab'!I225="RUR","Rural","Urbano")</f>
        <v>Rural</v>
      </c>
      <c r="I5" s="14">
        <f>100*(1-'[2]Tab'!K225)</f>
        <v>54.228</v>
      </c>
    </row>
    <row r="6" spans="2:9" ht="30" customHeight="1">
      <c r="B6" s="15" t="str">
        <f>IF('[2]Tab'!C226=1,"Criança",IF('[2]Tab'!C226=2,"Adulto","Idoso"))</f>
        <v>Criança</v>
      </c>
      <c r="C6" s="16" t="str">
        <f>IF('[2]Tab'!D226="BRA","Branca","Negra")</f>
        <v>Negra</v>
      </c>
      <c r="D6" s="17" t="str">
        <f>IF('[2]Tab'!E226="HOM","Homen","Mulher")</f>
        <v>Homen</v>
      </c>
      <c r="E6" s="17" t="str">
        <f>IF('[2]Tab'!F226=1,"Até 4 anos de estudo",IF('[2]Tab'!F226=2,"Entre 45 e 8 anos de estudo","Mais de 8 anos de estudo"))</f>
        <v>Até 4 anos de estudo</v>
      </c>
      <c r="F6" s="18" t="str">
        <f>IF('[2]Tab'!G226=1,"Não ocupado",IF('[2]Tab'!G226=2,"Trabalho informal","Trabalho formal"))</f>
        <v>Não ocupado</v>
      </c>
      <c r="G6" s="19" t="str">
        <f>IF('[2]Tab'!H226="RENE","Nordeste","Sul,Sudeste,Centro-Oeste")</f>
        <v>Nordeste</v>
      </c>
      <c r="H6" s="20" t="str">
        <f>IF('[2]Tab'!I226="RUR","Rural","Urbano")</f>
        <v>Rural</v>
      </c>
      <c r="I6" s="21">
        <f>100*(1-'[2]Tab'!K226)</f>
        <v>52.973000000000006</v>
      </c>
    </row>
    <row r="7" spans="2:9" ht="30" customHeight="1">
      <c r="B7" s="22" t="str">
        <f>IF('[2]Tab'!C227=1,"Criança",IF('[2]Tab'!C227=2,"Adulto","Idoso"))</f>
        <v>Criança</v>
      </c>
      <c r="C7" s="23" t="str">
        <f>IF('[2]Tab'!D227="BRA","Branca","Negra")</f>
        <v>Negra</v>
      </c>
      <c r="D7" s="24" t="str">
        <f>IF('[2]Tab'!E227="HOM","Homen","Mulher")</f>
        <v>Mulher</v>
      </c>
      <c r="E7" s="24" t="str">
        <f>IF('[2]Tab'!F227=1,"Até 4 anos de estudo",IF('[2]Tab'!F227=2,"Entre 45 e 8 anos de estudo","Mais de 8 anos de estudo"))</f>
        <v>Até 4 anos de estudo</v>
      </c>
      <c r="F7" s="25" t="str">
        <f>IF('[2]Tab'!G227=1,"Não ocupado",IF('[2]Tab'!G227=2,"Trabalho informal","Trabalho formal"))</f>
        <v>Trabalho informal</v>
      </c>
      <c r="G7" s="26" t="str">
        <f>IF('[2]Tab'!H227="RENE","Nordeste","Sul,Sudeste,Centro-Oeste")</f>
        <v>Nordeste</v>
      </c>
      <c r="H7" s="27" t="str">
        <f>IF('[2]Tab'!I227="RUR","Rural","Urbano")</f>
        <v>Rural</v>
      </c>
      <c r="I7" s="28">
        <f>100*(1-'[2]Tab'!K227)</f>
        <v>52.92399999999999</v>
      </c>
    </row>
    <row r="8" spans="2:9" ht="30" customHeight="1">
      <c r="B8" s="29" t="str">
        <f>IF('[2]Tab'!C228=1,"Criança",IF('[2]Tab'!C228=2,"Adulto","Idoso"))</f>
        <v>Criança</v>
      </c>
      <c r="C8" s="30" t="str">
        <f>IF('[2]Tab'!D228="BRA","Branca","Negra")</f>
        <v>Negra</v>
      </c>
      <c r="D8" s="31" t="str">
        <f>IF('[2]Tab'!E228="HOM","Homen","Mulher")</f>
        <v>Mulher</v>
      </c>
      <c r="E8" s="31" t="str">
        <f>IF('[2]Tab'!F228=1,"Até 4 anos de estudo",IF('[2]Tab'!F228=2,"Entre 45 e 8 anos de estudo","Mais de 8 anos de estudo"))</f>
        <v>Até 4 anos de estudo</v>
      </c>
      <c r="F8" s="32" t="str">
        <f>IF('[2]Tab'!G228=1,"Não ocupado",IF('[2]Tab'!G228=2,"Trabalho informal","Trabalho formal"))</f>
        <v>Não ocupado</v>
      </c>
      <c r="G8" s="33" t="str">
        <f>IF('[2]Tab'!H228="RENE","Nordeste","Sul,Sudeste,Centro-Oeste")</f>
        <v>Nordeste</v>
      </c>
      <c r="H8" s="34" t="str">
        <f>IF('[2]Tab'!I228="RUR","Rural","Urbano")</f>
        <v>Rural</v>
      </c>
      <c r="I8" s="35">
        <f>100*(1-'[2]Tab'!K228)</f>
        <v>52.528</v>
      </c>
    </row>
    <row r="9" spans="2:9" ht="30" customHeight="1">
      <c r="B9" s="22" t="str">
        <f>IF('[2]Tab'!C229=1,"Criança",IF('[2]Tab'!C229=2,"Adulto","Idoso"))</f>
        <v>Idoso</v>
      </c>
      <c r="C9" s="23" t="str">
        <f>IF('[2]Tab'!D229="BRA","Branca","Negra")</f>
        <v>Negra</v>
      </c>
      <c r="D9" s="24" t="str">
        <f>IF('[2]Tab'!E229="HOM","Homen","Mulher")</f>
        <v>Mulher</v>
      </c>
      <c r="E9" s="24" t="str">
        <f>IF('[2]Tab'!F229=1,"Até 4 anos de estudo",IF('[2]Tab'!F229=2,"Entre 45 e 8 anos de estudo","Mais de 8 anos de estudo"))</f>
        <v>Até 4 anos de estudo</v>
      </c>
      <c r="F9" s="25" t="str">
        <f>IF('[2]Tab'!G229=1,"Não ocupado",IF('[2]Tab'!G229=2,"Trabalho informal","Trabalho formal"))</f>
        <v>Não ocupado</v>
      </c>
      <c r="G9" s="26" t="str">
        <f>IF('[2]Tab'!H229="RENE","Nordeste","Sul,Sudeste,Centro-Oeste")</f>
        <v>Nordeste</v>
      </c>
      <c r="H9" s="27" t="str">
        <f>IF('[2]Tab'!I229="RUR","Rural","Urbano")</f>
        <v>Rural</v>
      </c>
      <c r="I9" s="28">
        <f>100*(1-'[2]Tab'!K229)</f>
        <v>50.861000000000004</v>
      </c>
    </row>
    <row r="10" spans="2:9" ht="30" customHeight="1">
      <c r="B10" s="15" t="str">
        <f>IF('[2]Tab'!C230=1,"Criança",IF('[2]Tab'!C230=2,"Adulto","Idoso"))</f>
        <v>Criança</v>
      </c>
      <c r="C10" s="16" t="str">
        <f>IF('[2]Tab'!D230="BRA","Branca","Negra")</f>
        <v>Negra</v>
      </c>
      <c r="D10" s="17" t="str">
        <f>IF('[2]Tab'!E230="HOM","Homen","Mulher")</f>
        <v>Homen</v>
      </c>
      <c r="E10" s="17" t="str">
        <f>IF('[2]Tab'!F230=1,"Até 4 anos de estudo",IF('[2]Tab'!F230=2,"Entre 45 e 8 anos de estudo","Mais de 8 anos de estudo"))</f>
        <v>Até 4 anos de estudo</v>
      </c>
      <c r="F10" s="18" t="str">
        <f>IF('[2]Tab'!G230=1,"Não ocupado",IF('[2]Tab'!G230=2,"Trabalho informal","Trabalho formal"))</f>
        <v>Trabalho informal</v>
      </c>
      <c r="G10" s="19" t="str">
        <f>IF('[2]Tab'!H230="RENE","Nordeste","Sul,Sudeste,Centro-Oeste")</f>
        <v>Nordeste</v>
      </c>
      <c r="H10" s="20" t="str">
        <f>IF('[2]Tab'!I230="RUR","Rural","Urbano")</f>
        <v>Rural</v>
      </c>
      <c r="I10" s="21">
        <f>100*(1-'[2]Tab'!K230)</f>
        <v>49.919999999999995</v>
      </c>
    </row>
    <row r="11" spans="2:9" ht="30" customHeight="1">
      <c r="B11" s="22" t="str">
        <f>IF('[2]Tab'!C231=1,"Criança",IF('[2]Tab'!C231=2,"Adulto","Idoso"))</f>
        <v>Idoso</v>
      </c>
      <c r="C11" s="23" t="str">
        <f>IF('[2]Tab'!D231="BRA","Branca","Negra")</f>
        <v>Negra</v>
      </c>
      <c r="D11" s="24" t="str">
        <f>IF('[2]Tab'!E231="HOM","Homen","Mulher")</f>
        <v>Homen</v>
      </c>
      <c r="E11" s="24" t="str">
        <f>IF('[2]Tab'!F231=1,"Até 4 anos de estudo",IF('[2]Tab'!F231=2,"Entre 45 e 8 anos de estudo","Mais de 8 anos de estudo"))</f>
        <v>Até 4 anos de estudo</v>
      </c>
      <c r="F11" s="25" t="str">
        <f>IF('[2]Tab'!G231=1,"Não ocupado",IF('[2]Tab'!G231=2,"Trabalho informal","Trabalho formal"))</f>
        <v>Não ocupado</v>
      </c>
      <c r="G11" s="26" t="str">
        <f>IF('[2]Tab'!H231="RENE","Nordeste","Sul,Sudeste,Centro-Oeste")</f>
        <v>Nordeste</v>
      </c>
      <c r="H11" s="27" t="str">
        <f>IF('[2]Tab'!I231="RUR","Rural","Urbano")</f>
        <v>Rural</v>
      </c>
      <c r="I11" s="28">
        <f>100*(1-'[2]Tab'!K231)</f>
        <v>48.61</v>
      </c>
    </row>
    <row r="12" spans="2:9" ht="30" customHeight="1">
      <c r="B12" s="15" t="str">
        <f>IF('[2]Tab'!C232=1,"Criança",IF('[2]Tab'!C232=2,"Adulto","Idoso"))</f>
        <v>Criança</v>
      </c>
      <c r="C12" s="16" t="str">
        <f>IF('[2]Tab'!D232="BRA","Branca","Negra")</f>
        <v>Branca</v>
      </c>
      <c r="D12" s="17" t="str">
        <f>IF('[2]Tab'!E232="HOM","Homen","Mulher")</f>
        <v>Homen</v>
      </c>
      <c r="E12" s="17" t="str">
        <f>IF('[2]Tab'!F232=1,"Até 4 anos de estudo",IF('[2]Tab'!F232=2,"Entre 45 e 8 anos de estudo","Mais de 8 anos de estudo"))</f>
        <v>Até 4 anos de estudo</v>
      </c>
      <c r="F12" s="18" t="str">
        <f>IF('[2]Tab'!G232=1,"Não ocupado",IF('[2]Tab'!G232=2,"Trabalho informal","Trabalho formal"))</f>
        <v>Trabalho informal</v>
      </c>
      <c r="G12" s="19" t="str">
        <f>IF('[2]Tab'!H232="RENE","Nordeste","Sul,Sudeste,Centro-Oeste")</f>
        <v>Nordeste</v>
      </c>
      <c r="H12" s="20" t="str">
        <f>IF('[2]Tab'!I232="RUR","Rural","Urbano")</f>
        <v>Rural</v>
      </c>
      <c r="I12" s="21">
        <f>100*(1-'[2]Tab'!K232)</f>
        <v>48.455000000000005</v>
      </c>
    </row>
    <row r="13" spans="2:9" ht="30" customHeight="1">
      <c r="B13" s="22" t="str">
        <f>IF('[2]Tab'!C233=1,"Criança",IF('[2]Tab'!C233=2,"Adulto","Idoso"))</f>
        <v>Adulto</v>
      </c>
      <c r="C13" s="23" t="str">
        <f>IF('[2]Tab'!D233="BRA","Branca","Negra")</f>
        <v>Negra</v>
      </c>
      <c r="D13" s="24" t="str">
        <f>IF('[2]Tab'!E233="HOM","Homen","Mulher")</f>
        <v>Mulher</v>
      </c>
      <c r="E13" s="24" t="str">
        <f>IF('[2]Tab'!F233=1,"Até 4 anos de estudo",IF('[2]Tab'!F233=2,"Entre 45 e 8 anos de estudo","Mais de 8 anos de estudo"))</f>
        <v>Até 4 anos de estudo</v>
      </c>
      <c r="F13" s="25" t="str">
        <f>IF('[2]Tab'!G233=1,"Não ocupado",IF('[2]Tab'!G233=2,"Trabalho informal","Trabalho formal"))</f>
        <v>Trabalho informal</v>
      </c>
      <c r="G13" s="26" t="str">
        <f>IF('[2]Tab'!H233="RENE","Nordeste","Sul,Sudeste,Centro-Oeste")</f>
        <v>Nordeste</v>
      </c>
      <c r="H13" s="27" t="str">
        <f>IF('[2]Tab'!I233="RUR","Rural","Urbano")</f>
        <v>Rural</v>
      </c>
      <c r="I13" s="28">
        <f>100*(1-'[2]Tab'!K233)</f>
        <v>47.394000000000005</v>
      </c>
    </row>
    <row r="14" spans="2:9" ht="30" customHeight="1" thickBot="1">
      <c r="B14" s="36" t="str">
        <f>IF('[2]Tab'!C234=1,"Criança",IF('[2]Tab'!C234=2,"Adulto","Idoso"))</f>
        <v>Adulto</v>
      </c>
      <c r="C14" s="37" t="str">
        <f>IF('[2]Tab'!D234="BRA","Branca","Negra")</f>
        <v>Negra</v>
      </c>
      <c r="D14" s="38" t="str">
        <f>IF('[2]Tab'!E234="HOM","Homen","Mulher")</f>
        <v>Mulher</v>
      </c>
      <c r="E14" s="38" t="str">
        <f>IF('[2]Tab'!F234=1,"Até 4 anos de estudo",IF('[2]Tab'!F234=2,"Entre 45 e 8 anos de estudo","Mais de 8 anos de estudo"))</f>
        <v>Até 4 anos de estudo</v>
      </c>
      <c r="F14" s="39" t="str">
        <f>IF('[2]Tab'!G234=1,"Não ocupado",IF('[2]Tab'!G234=2,"Trabalho informal","Trabalho formal"))</f>
        <v>Não ocupado</v>
      </c>
      <c r="G14" s="40" t="str">
        <f>IF('[2]Tab'!H234="RENE","Nordeste","Sul,Sudeste,Centro-Oeste")</f>
        <v>Nordeste</v>
      </c>
      <c r="H14" s="41" t="str">
        <f>IF('[2]Tab'!I234="RUR","Rural","Urbano")</f>
        <v>Rural</v>
      </c>
      <c r="I14" s="42">
        <f>100*(1-'[2]Tab'!K234)</f>
        <v>46.858999999999995</v>
      </c>
    </row>
    <row r="15" ht="13.5" thickTop="1">
      <c r="B15" t="s">
        <v>20</v>
      </c>
    </row>
  </sheetData>
  <mergeCells count="5">
    <mergeCell ref="I3:I4"/>
    <mergeCell ref="B2:I2"/>
    <mergeCell ref="C3:F3"/>
    <mergeCell ref="G3:H3"/>
    <mergeCell ref="B3:B4"/>
  </mergeCells>
  <printOptions horizontalCentered="1" verticalCentered="1"/>
  <pageMargins left="0.7874015748031497" right="0.7874015748031497" top="0.1968503937007874" bottom="0.1968503937007874" header="0.5118110236220472" footer="0.5118110236220472"/>
  <pageSetup fitToHeight="1" fitToWidth="1" horizontalDpi="300" verticalDpi="3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10"/>
  <sheetViews>
    <sheetView showGridLines="0" workbookViewId="0" topLeftCell="B1">
      <selection activeCell="D13" sqref="D13"/>
    </sheetView>
  </sheetViews>
  <sheetFormatPr defaultColWidth="9.140625" defaultRowHeight="12.75"/>
  <cols>
    <col min="1" max="1" width="9.140625" style="92" customWidth="1"/>
    <col min="2" max="2" width="23.28125" style="92" customWidth="1"/>
    <col min="3" max="6" width="17.7109375" style="92" customWidth="1"/>
    <col min="7" max="7" width="18.140625" style="92" customWidth="1"/>
    <col min="8" max="8" width="17.7109375" style="92" customWidth="1"/>
    <col min="9" max="16384" width="9.140625" style="92" customWidth="1"/>
  </cols>
  <sheetData>
    <row r="2" spans="2:8" ht="100.5" customHeight="1" thickBot="1">
      <c r="B2" s="157" t="s">
        <v>70</v>
      </c>
      <c r="C2" s="158"/>
      <c r="D2" s="158"/>
      <c r="E2" s="158"/>
      <c r="F2" s="158"/>
      <c r="G2" s="158"/>
      <c r="H2" s="158"/>
    </row>
    <row r="3" spans="2:8" ht="46.5" customHeight="1" thickBot="1" thickTop="1">
      <c r="B3" s="127" t="s">
        <v>61</v>
      </c>
      <c r="C3" s="128" t="s">
        <v>14</v>
      </c>
      <c r="D3" s="129" t="s">
        <v>15</v>
      </c>
      <c r="E3" s="129" t="s">
        <v>16</v>
      </c>
      <c r="F3" s="129" t="s">
        <v>17</v>
      </c>
      <c r="G3" s="129" t="s">
        <v>18</v>
      </c>
      <c r="H3" s="130" t="s">
        <v>19</v>
      </c>
    </row>
    <row r="4" spans="2:8" ht="28.5" customHeight="1">
      <c r="B4" s="131" t="s">
        <v>14</v>
      </c>
      <c r="C4" s="132">
        <f>'[6]Correlacao componentes IDF 03'!C26</f>
        <v>1</v>
      </c>
      <c r="D4" s="133">
        <f>'[6]Correlacao componentes IDF 03'!D26</f>
        <v>0.22897</v>
      </c>
      <c r="E4" s="133">
        <f>'[6]Correlacao componentes IDF 03'!E26</f>
        <v>0.20808</v>
      </c>
      <c r="F4" s="133">
        <f>'[6]Correlacao componentes IDF 03'!F26</f>
        <v>0.31289</v>
      </c>
      <c r="G4" s="133">
        <f>'[6]Correlacao componentes IDF 03'!G26</f>
        <v>0.36437</v>
      </c>
      <c r="H4" s="134">
        <f>'[6]Correlacao componentes IDF 03'!H26</f>
        <v>0.18515</v>
      </c>
    </row>
    <row r="5" spans="2:8" ht="28.5" customHeight="1">
      <c r="B5" s="135" t="s">
        <v>15</v>
      </c>
      <c r="C5" s="136">
        <f>'[6]Correlacao componentes IDF 03'!C29</f>
        <v>0.22897</v>
      </c>
      <c r="D5" s="137">
        <f>'[6]Correlacao componentes IDF 03'!D29</f>
        <v>1</v>
      </c>
      <c r="E5" s="138">
        <f>'[6]Correlacao componentes IDF 03'!E29</f>
        <v>0.62723</v>
      </c>
      <c r="F5" s="138">
        <f>'[6]Correlacao componentes IDF 03'!F29</f>
        <v>0.50467</v>
      </c>
      <c r="G5" s="139">
        <f>'[6]Correlacao componentes IDF 03'!G29</f>
        <v>0.35372</v>
      </c>
      <c r="H5" s="140">
        <f>'[6]Correlacao componentes IDF 03'!H29</f>
        <v>0.41338</v>
      </c>
    </row>
    <row r="6" spans="2:8" ht="28.5" customHeight="1">
      <c r="B6" s="135" t="s">
        <v>16</v>
      </c>
      <c r="C6" s="136">
        <f>'[6]Correlacao componentes IDF 03'!C32</f>
        <v>0.20808</v>
      </c>
      <c r="D6" s="138">
        <f>'[6]Correlacao componentes IDF 03'!D32</f>
        <v>0.62723</v>
      </c>
      <c r="E6" s="137">
        <f>'[6]Correlacao componentes IDF 03'!E32</f>
        <v>1</v>
      </c>
      <c r="F6" s="138">
        <f>'[6]Correlacao componentes IDF 03'!F32</f>
        <v>0.61499</v>
      </c>
      <c r="G6" s="139">
        <f>'[6]Correlacao componentes IDF 03'!G32</f>
        <v>0.25795</v>
      </c>
      <c r="H6" s="140">
        <f>'[6]Correlacao componentes IDF 03'!H32</f>
        <v>0.4627</v>
      </c>
    </row>
    <row r="7" spans="2:8" ht="28.5" customHeight="1">
      <c r="B7" s="135" t="s">
        <v>17</v>
      </c>
      <c r="C7" s="136">
        <f>'[6]Correlacao componentes IDF 03'!C35</f>
        <v>0.31289</v>
      </c>
      <c r="D7" s="138">
        <f>'[6]Correlacao componentes IDF 03'!D35</f>
        <v>0.50467</v>
      </c>
      <c r="E7" s="138">
        <f>'[6]Correlacao componentes IDF 03'!E35</f>
        <v>0.61499</v>
      </c>
      <c r="F7" s="137">
        <f>'[6]Correlacao componentes IDF 03'!F35</f>
        <v>1</v>
      </c>
      <c r="G7" s="139">
        <f>'[6]Correlacao componentes IDF 03'!G35</f>
        <v>0.3504</v>
      </c>
      <c r="H7" s="140">
        <f>'[6]Correlacao componentes IDF 03'!H35</f>
        <v>0.4351</v>
      </c>
    </row>
    <row r="8" spans="2:8" ht="28.5" customHeight="1">
      <c r="B8" s="135" t="s">
        <v>18</v>
      </c>
      <c r="C8" s="136">
        <f>'[6]Correlacao componentes IDF 03'!C38</f>
        <v>0.36437</v>
      </c>
      <c r="D8" s="139">
        <f>'[6]Correlacao componentes IDF 03'!D38</f>
        <v>0.35372</v>
      </c>
      <c r="E8" s="139">
        <f>'[6]Correlacao componentes IDF 03'!E38</f>
        <v>0.25795</v>
      </c>
      <c r="F8" s="139">
        <f>'[6]Correlacao componentes IDF 03'!F38</f>
        <v>0.3504</v>
      </c>
      <c r="G8" s="137">
        <f>'[6]Correlacao componentes IDF 03'!G38</f>
        <v>1</v>
      </c>
      <c r="H8" s="140">
        <f>'[6]Correlacao componentes IDF 03'!H38</f>
        <v>0.4016</v>
      </c>
    </row>
    <row r="9" spans="2:8" ht="28.5" customHeight="1" thickBot="1">
      <c r="B9" s="141" t="s">
        <v>19</v>
      </c>
      <c r="C9" s="142">
        <f>'[6]Correlacao componentes IDF 03'!C41</f>
        <v>0.18515</v>
      </c>
      <c r="D9" s="143">
        <f>'[6]Correlacao componentes IDF 03'!D41</f>
        <v>0.41338</v>
      </c>
      <c r="E9" s="143">
        <f>'[6]Correlacao componentes IDF 03'!E41</f>
        <v>0.4627</v>
      </c>
      <c r="F9" s="143">
        <f>'[6]Correlacao componentes IDF 03'!F41</f>
        <v>0.4351</v>
      </c>
      <c r="G9" s="143">
        <f>'[6]Correlacao componentes IDF 03'!G41</f>
        <v>0.4016</v>
      </c>
      <c r="H9" s="144">
        <f>'[6]Correlacao componentes IDF 03'!H41</f>
        <v>1</v>
      </c>
    </row>
    <row r="10" ht="13.5" thickTop="1">
      <c r="B10" t="s">
        <v>62</v>
      </c>
    </row>
  </sheetData>
  <mergeCells count="1">
    <mergeCell ref="B2:H2"/>
  </mergeCells>
  <printOptions/>
  <pageMargins left="0.75" right="0.75" top="1" bottom="1" header="0.492125985" footer="0.49212598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2"/>
  <sheetViews>
    <sheetView showGridLines="0" zoomScale="75" zoomScaleNormal="75" workbookViewId="0" topLeftCell="A1">
      <selection activeCell="F16" sqref="F16"/>
    </sheetView>
  </sheetViews>
  <sheetFormatPr defaultColWidth="9.140625" defaultRowHeight="12.75"/>
  <cols>
    <col min="2" max="2" width="3.57421875" style="0" customWidth="1"/>
    <col min="3" max="3" width="31.140625" style="0" customWidth="1"/>
    <col min="4" max="9" width="20.7109375" style="0" customWidth="1"/>
    <col min="10" max="15" width="10.7109375" style="0" customWidth="1"/>
  </cols>
  <sheetData>
    <row r="2" spans="2:15" ht="106.5" customHeight="1">
      <c r="B2" s="151" t="s">
        <v>64</v>
      </c>
      <c r="C2" s="151"/>
      <c r="D2" s="151"/>
      <c r="E2" s="151"/>
      <c r="F2" s="151"/>
      <c r="G2" s="151"/>
      <c r="H2" s="151"/>
      <c r="I2" s="151"/>
      <c r="J2" s="1"/>
      <c r="K2" s="1"/>
      <c r="L2" s="1"/>
      <c r="M2" s="1"/>
      <c r="N2" s="1"/>
      <c r="O2" s="1"/>
    </row>
    <row r="3" spans="2:6" ht="6.75" customHeight="1" thickBot="1">
      <c r="B3" s="2"/>
      <c r="C3" s="2"/>
      <c r="D3" s="2"/>
      <c r="E3" s="2"/>
      <c r="F3" s="2"/>
    </row>
    <row r="4" spans="2:9" ht="59.25" customHeight="1" thickBot="1" thickTop="1">
      <c r="B4" s="65" t="s">
        <v>0</v>
      </c>
      <c r="C4" s="65"/>
      <c r="D4" s="66" t="s">
        <v>1</v>
      </c>
      <c r="E4" s="66" t="s">
        <v>65</v>
      </c>
      <c r="F4" s="145" t="s">
        <v>66</v>
      </c>
      <c r="G4" s="145" t="s">
        <v>67</v>
      </c>
      <c r="H4" s="66" t="s">
        <v>68</v>
      </c>
      <c r="I4" s="66" t="s">
        <v>69</v>
      </c>
    </row>
    <row r="5" spans="2:9" ht="30" customHeight="1" thickTop="1">
      <c r="B5" s="67" t="s">
        <v>13</v>
      </c>
      <c r="C5" s="67"/>
      <c r="D5" s="68">
        <f>100*(1-'[7]Tabela Brasil 03'!E5)</f>
        <v>24.815109999999997</v>
      </c>
      <c r="E5" s="68">
        <f>100*(1-'[7]Tabela Brasil 03'!F5)</f>
        <v>30.016540000000003</v>
      </c>
      <c r="F5" s="68">
        <f>100*(1-'[7]Tabela Brasil 03'!G5)</f>
        <v>33.19623000000001</v>
      </c>
      <c r="G5" s="68">
        <f>100*(1-'[7]Tabela Brasil 03'!H5)</f>
        <v>29.610650000000007</v>
      </c>
      <c r="H5" s="68">
        <f>100*(1-'[7]Tabela Brasil 03'!I5)</f>
        <v>27.719629999999995</v>
      </c>
      <c r="I5" s="68">
        <f>100*(1-'[8]Tabela Brasil 03'!$J$5)</f>
        <v>38.96857</v>
      </c>
    </row>
    <row r="6" spans="2:9" ht="30" customHeight="1">
      <c r="B6" s="69"/>
      <c r="C6" s="69" t="s">
        <v>14</v>
      </c>
      <c r="D6" s="20">
        <f>100*(1-'[7]Tabela Brasil 03'!E6)</f>
        <v>24.298920000000003</v>
      </c>
      <c r="E6" s="20">
        <f>100*(1-'[7]Tabela Brasil 03'!F6)</f>
        <v>36.08855</v>
      </c>
      <c r="F6" s="20">
        <f>100*(1-'[7]Tabela Brasil 03'!G6)</f>
        <v>37.15100999999999</v>
      </c>
      <c r="G6" s="20">
        <f>100*(1-'[7]Tabela Brasil 03'!H6)</f>
        <v>26.175199999999997</v>
      </c>
      <c r="H6" s="20">
        <f>100*(1-'[7]Tabela Brasil 03'!I6)</f>
        <v>30.75166</v>
      </c>
      <c r="I6" s="20">
        <f>100*(1-'[8]Tabela Brasil 03'!$J$6)</f>
        <v>26.51941</v>
      </c>
    </row>
    <row r="7" spans="2:9" ht="30" customHeight="1">
      <c r="B7" s="70"/>
      <c r="C7" s="70" t="s">
        <v>15</v>
      </c>
      <c r="D7" s="27">
        <f>100*(1-'[7]Tabela Brasil 03'!E22)</f>
        <v>36.65682</v>
      </c>
      <c r="E7" s="27">
        <f>100*(1-'[7]Tabela Brasil 03'!F22)</f>
        <v>36.494420000000005</v>
      </c>
      <c r="F7" s="27">
        <f>100*(1-'[7]Tabela Brasil 03'!G22)</f>
        <v>55.69424000000001</v>
      </c>
      <c r="G7" s="27">
        <f>100*(1-'[7]Tabela Brasil 03'!H22)</f>
        <v>43.53376</v>
      </c>
      <c r="H7" s="27">
        <f>100*(1-'[7]Tabela Brasil 03'!I22)</f>
        <v>40.29031</v>
      </c>
      <c r="I7" s="27">
        <f>100*(1-'[8]Tabela Brasil 03'!$J$22)</f>
        <v>51.813379999999995</v>
      </c>
    </row>
    <row r="8" spans="2:9" ht="30" customHeight="1">
      <c r="B8" s="69"/>
      <c r="C8" s="69" t="s">
        <v>16</v>
      </c>
      <c r="D8" s="20">
        <f>100*(1-'[7]Tabela Brasil 03'!E32)</f>
        <v>41.16588</v>
      </c>
      <c r="E8" s="20">
        <f>100*(1-'[7]Tabela Brasil 03'!F32)</f>
        <v>44.62707</v>
      </c>
      <c r="F8" s="20">
        <f>100*(1-'[7]Tabela Brasil 03'!G32)</f>
        <v>59.20325</v>
      </c>
      <c r="G8" s="20">
        <f>100*(1-'[7]Tabela Brasil 03'!H32)</f>
        <v>46.55153</v>
      </c>
      <c r="H8" s="20">
        <f>100*(1-'[7]Tabela Brasil 03'!I32)</f>
        <v>46.34372</v>
      </c>
      <c r="I8" s="20">
        <f>100*(1-'[8]Tabela Brasil 03'!$J$32)</f>
        <v>61.678180000000005</v>
      </c>
    </row>
    <row r="9" spans="2:9" ht="30" customHeight="1">
      <c r="B9" s="70"/>
      <c r="C9" s="70" t="s">
        <v>17</v>
      </c>
      <c r="D9" s="27">
        <f>100*(1-'[7]Tabela Brasil 03'!E42)</f>
        <v>21.636239999999994</v>
      </c>
      <c r="E9" s="27">
        <f>100*(1-'[7]Tabela Brasil 03'!F42)</f>
        <v>29.547069999999998</v>
      </c>
      <c r="F9" s="27">
        <f>100*(1-'[7]Tabela Brasil 03'!G42)</f>
        <v>25.565230000000007</v>
      </c>
      <c r="G9" s="27">
        <f>100*(1-'[7]Tabela Brasil 03'!H42)</f>
        <v>28.3724</v>
      </c>
      <c r="H9" s="27">
        <f>100*(1-'[7]Tabela Brasil 03'!I42)</f>
        <v>25.627449999999996</v>
      </c>
      <c r="I9" s="27">
        <f>100*(1-'[8]Tabela Brasil 03'!$J$42)</f>
        <v>33.82419</v>
      </c>
    </row>
    <row r="10" spans="2:9" ht="30" customHeight="1">
      <c r="B10" s="69"/>
      <c r="C10" s="69" t="s">
        <v>18</v>
      </c>
      <c r="D10" s="20">
        <f>100*(1-'[7]Tabela Brasil 03'!E49)</f>
        <v>8.1839</v>
      </c>
      <c r="E10" s="20">
        <f>100*(1-'[7]Tabela Brasil 03'!F49)</f>
        <v>11.020909999999995</v>
      </c>
      <c r="F10" s="20">
        <f>100*(1-'[7]Tabela Brasil 03'!G49)</f>
        <v>7.663719999999996</v>
      </c>
      <c r="G10" s="20">
        <f>100*(1-'[7]Tabela Brasil 03'!H49)</f>
        <v>10.622779999999999</v>
      </c>
      <c r="H10" s="20">
        <f>100*(1-'[7]Tabela Brasil 03'!I49)</f>
        <v>8.975999999999996</v>
      </c>
      <c r="I10" s="20">
        <f>100*(1-'[8]Tabela Brasil 03'!$J$49)</f>
        <v>14.656930000000001</v>
      </c>
    </row>
    <row r="11" spans="2:9" ht="30" customHeight="1" thickBot="1">
      <c r="B11" s="71"/>
      <c r="C11" s="71" t="s">
        <v>19</v>
      </c>
      <c r="D11" s="62">
        <f>100*(1-'[7]Tabela Brasil 03'!E65)</f>
        <v>16.948890000000006</v>
      </c>
      <c r="E11" s="62">
        <f>100*(1-'[7]Tabela Brasil 03'!F65)</f>
        <v>22.321199999999997</v>
      </c>
      <c r="F11" s="62">
        <f>100*(1-'[7]Tabela Brasil 03'!G65)</f>
        <v>13.899939999999999</v>
      </c>
      <c r="G11" s="62">
        <f>100*(1-'[7]Tabela Brasil 03'!H65)</f>
        <v>22.408260000000002</v>
      </c>
      <c r="H11" s="62">
        <f>100*(1-'[7]Tabela Brasil 03'!I65)</f>
        <v>14.328640000000004</v>
      </c>
      <c r="I11" s="62">
        <f>100*(1-'[8]Tabela Brasil 03'!$J$65)</f>
        <v>45.31931</v>
      </c>
    </row>
    <row r="12" ht="13.5" thickTop="1">
      <c r="B12" t="s">
        <v>20</v>
      </c>
    </row>
  </sheetData>
  <mergeCells count="1">
    <mergeCell ref="B2:I2"/>
  </mergeCells>
  <printOptions horizontalCentered="1" verticalCentered="1"/>
  <pageMargins left="0.7874015748031497" right="0.7874015748031497" top="0.1968503937007874" bottom="0.1968503937007874" header="0.5118110236220472" footer="0.5118110236220472"/>
  <pageSetup fitToHeight="1" fitToWidth="1" horizontalDpi="300" verticalDpi="3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2"/>
  <sheetViews>
    <sheetView showGridLines="0" zoomScale="75" zoomScaleNormal="75" workbookViewId="0" topLeftCell="A1">
      <selection activeCell="H18" sqref="H18"/>
    </sheetView>
  </sheetViews>
  <sheetFormatPr defaultColWidth="9.140625" defaultRowHeight="12.75"/>
  <cols>
    <col min="2" max="2" width="3.57421875" style="0" customWidth="1"/>
    <col min="3" max="3" width="31.140625" style="0" customWidth="1"/>
    <col min="4" max="4" width="11.57421875" style="0" customWidth="1"/>
    <col min="5" max="5" width="13.28125" style="0" customWidth="1"/>
    <col min="6" max="15" width="10.7109375" style="0" customWidth="1"/>
  </cols>
  <sheetData>
    <row r="2" spans="2:15" ht="106.5" customHeight="1">
      <c r="B2" s="151" t="s">
        <v>63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2:6" ht="6.75" customHeight="1" thickBot="1">
      <c r="B3" s="2"/>
      <c r="C3" s="2"/>
      <c r="D3" s="2"/>
      <c r="E3" s="2"/>
      <c r="F3" s="2"/>
    </row>
    <row r="4" spans="2:15" ht="59.25" customHeight="1" thickBot="1" thickTop="1">
      <c r="B4" s="65" t="s">
        <v>0</v>
      </c>
      <c r="C4" s="65"/>
      <c r="D4" s="66" t="s">
        <v>1</v>
      </c>
      <c r="E4" s="66" t="s">
        <v>2</v>
      </c>
      <c r="F4" s="66" t="s">
        <v>3</v>
      </c>
      <c r="G4" s="66" t="s">
        <v>4</v>
      </c>
      <c r="H4" s="66" t="s">
        <v>5</v>
      </c>
      <c r="I4" s="66" t="s">
        <v>6</v>
      </c>
      <c r="J4" s="66" t="s">
        <v>7</v>
      </c>
      <c r="K4" s="66" t="s">
        <v>8</v>
      </c>
      <c r="L4" s="66" t="s">
        <v>9</v>
      </c>
      <c r="M4" s="66" t="s">
        <v>10</v>
      </c>
      <c r="N4" s="66" t="s">
        <v>11</v>
      </c>
      <c r="O4" s="66" t="s">
        <v>12</v>
      </c>
    </row>
    <row r="5" spans="2:15" ht="30" customHeight="1" thickTop="1">
      <c r="B5" s="67" t="s">
        <v>13</v>
      </c>
      <c r="C5" s="67"/>
      <c r="D5" s="68">
        <f>100*(1-'[1]Tab BR 2'!D5)</f>
        <v>24.815109999999997</v>
      </c>
      <c r="E5" s="68">
        <f>100*(1-'[1]Tab BR 2'!E5)</f>
        <v>76.138888</v>
      </c>
      <c r="F5" s="68">
        <f>100*(1-'[1]Tab BR 2'!F5)</f>
        <v>79.30556</v>
      </c>
      <c r="G5" s="68">
        <f>100*(1-'[1]Tab BR 2'!G5)</f>
        <v>78.61111000000001</v>
      </c>
      <c r="H5" s="68">
        <f>100*(1-'[1]Tab BR 2'!H5)</f>
        <v>78.33333</v>
      </c>
      <c r="I5" s="68">
        <f>100*(1-'[1]Tab BR 2'!I5)</f>
        <v>77.22222</v>
      </c>
      <c r="J5" s="68">
        <f>100*(1-'[1]Tab BR 2'!J5)</f>
        <v>75.76389</v>
      </c>
      <c r="K5" s="68">
        <f>100*(1-'[1]Tab BR 2'!K5)</f>
        <v>75</v>
      </c>
      <c r="L5" s="68">
        <f>100*(1-'[1]Tab BR 2'!L5)</f>
        <v>74.86111</v>
      </c>
      <c r="M5" s="68">
        <f>100*(1-'[1]Tab BR 2'!M5)</f>
        <v>74.58332999999999</v>
      </c>
      <c r="N5" s="68">
        <f>100*(1-'[1]Tab BR 2'!N5)</f>
        <v>73.88889</v>
      </c>
      <c r="O5" s="68">
        <f>100*(1-'[1]Tab BR 2'!O5)</f>
        <v>73.81944</v>
      </c>
    </row>
    <row r="6" spans="2:15" ht="30" customHeight="1">
      <c r="B6" s="69"/>
      <c r="C6" s="69" t="s">
        <v>14</v>
      </c>
      <c r="D6" s="20">
        <f>100*(1-'[1]Tab BR 2'!D6)</f>
        <v>24.298920000000003</v>
      </c>
      <c r="E6" s="20">
        <f>100*(1-'[1]Tab BR 2'!E6)</f>
        <v>66</v>
      </c>
      <c r="F6" s="20">
        <f>100*(1-'[1]Tab BR 2'!F6)</f>
        <v>80</v>
      </c>
      <c r="G6" s="20">
        <f>100*(1-'[1]Tab BR 2'!G6)</f>
        <v>80</v>
      </c>
      <c r="H6" s="20">
        <f>100*(1-'[1]Tab BR 2'!H6)</f>
        <v>70</v>
      </c>
      <c r="I6" s="20">
        <f>100*(1-'[1]Tab BR 2'!I6)</f>
        <v>80</v>
      </c>
      <c r="J6" s="20">
        <f>100*(1-'[1]Tab BR 2'!J6)</f>
        <v>40</v>
      </c>
      <c r="K6" s="20">
        <f>100*(1-'[1]Tab BR 2'!K6)</f>
        <v>50</v>
      </c>
      <c r="L6" s="20">
        <f>100*(1-'[1]Tab BR 2'!L6)</f>
        <v>70</v>
      </c>
      <c r="M6" s="20">
        <f>100*(1-'[1]Tab BR 2'!M6)</f>
        <v>60</v>
      </c>
      <c r="N6" s="20">
        <f>100*(1-'[1]Tab BR 2'!N6)</f>
        <v>60</v>
      </c>
      <c r="O6" s="20">
        <f>100*(1-'[1]Tab BR 2'!O6)</f>
        <v>70</v>
      </c>
    </row>
    <row r="7" spans="2:15" ht="30" customHeight="1">
      <c r="B7" s="70"/>
      <c r="C7" s="70" t="s">
        <v>15</v>
      </c>
      <c r="D7" s="27">
        <f>100*(1-'[1]Tab BR 2'!D7)</f>
        <v>36.65682</v>
      </c>
      <c r="E7" s="27">
        <f>100*(1-'[1]Tab BR 2'!E7)</f>
        <v>93.33333400000001</v>
      </c>
      <c r="F7" s="27">
        <f>100*(1-'[1]Tab BR 2'!F7)</f>
        <v>100</v>
      </c>
      <c r="G7" s="27">
        <f>100*(1-'[1]Tab BR 2'!G7)</f>
        <v>100</v>
      </c>
      <c r="H7" s="27">
        <f>100*(1-'[1]Tab BR 2'!H7)</f>
        <v>66.66667</v>
      </c>
      <c r="I7" s="27">
        <f>100*(1-'[1]Tab BR 2'!I7)</f>
        <v>100</v>
      </c>
      <c r="J7" s="27">
        <f>100*(1-'[1]Tab BR 2'!J7)</f>
        <v>100</v>
      </c>
      <c r="K7" s="27">
        <f>100*(1-'[1]Tab BR 2'!K7)</f>
        <v>100</v>
      </c>
      <c r="L7" s="27">
        <f>100*(1-'[1]Tab BR 2'!L7)</f>
        <v>100</v>
      </c>
      <c r="M7" s="27">
        <f>100*(1-'[1]Tab BR 2'!M7)</f>
        <v>66.66667</v>
      </c>
      <c r="N7" s="27">
        <f>100*(1-'[1]Tab BR 2'!N7)</f>
        <v>100</v>
      </c>
      <c r="O7" s="27">
        <f>100*(1-'[1]Tab BR 2'!O7)</f>
        <v>100</v>
      </c>
    </row>
    <row r="8" spans="2:15" ht="30" customHeight="1">
      <c r="B8" s="69"/>
      <c r="C8" s="69" t="s">
        <v>16</v>
      </c>
      <c r="D8" s="20">
        <f>100*(1-'[1]Tab BR 2'!D8)</f>
        <v>41.16588</v>
      </c>
      <c r="E8" s="20">
        <f>100*(1-'[1]Tab BR 2'!E8)</f>
        <v>83.33333</v>
      </c>
      <c r="F8" s="20">
        <f>100*(1-'[1]Tab BR 2'!F8)</f>
        <v>83.33333</v>
      </c>
      <c r="G8" s="20">
        <f>100*(1-'[1]Tab BR 2'!G8)</f>
        <v>83.33333</v>
      </c>
      <c r="H8" s="20">
        <f>100*(1-'[1]Tab BR 2'!H8)</f>
        <v>83.33333</v>
      </c>
      <c r="I8" s="20">
        <f>100*(1-'[1]Tab BR 2'!I8)</f>
        <v>83.33333</v>
      </c>
      <c r="J8" s="20">
        <f>100*(1-'[1]Tab BR 2'!J8)</f>
        <v>83.33333</v>
      </c>
      <c r="K8" s="20">
        <f>100*(1-'[1]Tab BR 2'!K8)</f>
        <v>83.33333</v>
      </c>
      <c r="L8" s="20">
        <f>100*(1-'[1]Tab BR 2'!L8)</f>
        <v>83.33333</v>
      </c>
      <c r="M8" s="20">
        <f>100*(1-'[1]Tab BR 2'!M8)</f>
        <v>83.33333</v>
      </c>
      <c r="N8" s="20">
        <f>100*(1-'[1]Tab BR 2'!N8)</f>
        <v>83.33333</v>
      </c>
      <c r="O8" s="20">
        <f>100*(1-'[1]Tab BR 2'!O8)</f>
        <v>83.33333</v>
      </c>
    </row>
    <row r="9" spans="2:15" ht="30" customHeight="1">
      <c r="B9" s="70"/>
      <c r="C9" s="70" t="s">
        <v>17</v>
      </c>
      <c r="D9" s="27">
        <f>100*(1-'[1]Tab BR 2'!D9)</f>
        <v>21.636239999999994</v>
      </c>
      <c r="E9" s="27">
        <f>100*(1-'[1]Tab BR 2'!E9)</f>
        <v>100</v>
      </c>
      <c r="F9" s="27">
        <f>100*(1-'[1]Tab BR 2'!F9)</f>
        <v>100</v>
      </c>
      <c r="G9" s="27">
        <f>100*(1-'[1]Tab BR 2'!G9)</f>
        <v>100</v>
      </c>
      <c r="H9" s="27">
        <f>100*(1-'[1]Tab BR 2'!H9)</f>
        <v>100</v>
      </c>
      <c r="I9" s="27">
        <f>100*(1-'[1]Tab BR 2'!I9)</f>
        <v>100</v>
      </c>
      <c r="J9" s="27">
        <f>100*(1-'[1]Tab BR 2'!J9)</f>
        <v>100</v>
      </c>
      <c r="K9" s="27">
        <f>100*(1-'[1]Tab BR 2'!K9)</f>
        <v>100</v>
      </c>
      <c r="L9" s="27">
        <f>100*(1-'[1]Tab BR 2'!L9)</f>
        <v>100</v>
      </c>
      <c r="M9" s="27">
        <f>100*(1-'[1]Tab BR 2'!M9)</f>
        <v>100</v>
      </c>
      <c r="N9" s="27">
        <f>100*(1-'[1]Tab BR 2'!N9)</f>
        <v>100</v>
      </c>
      <c r="O9" s="27">
        <f>100*(1-'[1]Tab BR 2'!O9)</f>
        <v>100</v>
      </c>
    </row>
    <row r="10" spans="2:15" ht="30" customHeight="1">
      <c r="B10" s="69"/>
      <c r="C10" s="69" t="s">
        <v>18</v>
      </c>
      <c r="D10" s="20">
        <f>100*(1-'[1]Tab BR 2'!D10)</f>
        <v>8.1839</v>
      </c>
      <c r="E10" s="20">
        <f>100*(1-'[1]Tab BR 2'!E10)</f>
        <v>44.166665999999985</v>
      </c>
      <c r="F10" s="20">
        <f>100*(1-'[1]Tab BR 2'!F10)</f>
        <v>50</v>
      </c>
      <c r="G10" s="20">
        <f>100*(1-'[1]Tab BR 2'!G10)</f>
        <v>33.333330000000004</v>
      </c>
      <c r="H10" s="20">
        <f>100*(1-'[1]Tab BR 2'!H10)</f>
        <v>75</v>
      </c>
      <c r="I10" s="20">
        <f>100*(1-'[1]Tab BR 2'!I10)</f>
        <v>25</v>
      </c>
      <c r="J10" s="20">
        <f>100*(1-'[1]Tab BR 2'!J10)</f>
        <v>50</v>
      </c>
      <c r="K10" s="20">
        <f>100*(1-'[1]Tab BR 2'!K10)</f>
        <v>41.666669999999996</v>
      </c>
      <c r="L10" s="20">
        <f>100*(1-'[1]Tab BR 2'!L10)</f>
        <v>33.333330000000004</v>
      </c>
      <c r="M10" s="20">
        <f>100*(1-'[1]Tab BR 2'!M10)</f>
        <v>50</v>
      </c>
      <c r="N10" s="20">
        <f>100*(1-'[1]Tab BR 2'!N10)</f>
        <v>50</v>
      </c>
      <c r="O10" s="20">
        <f>100*(1-'[1]Tab BR 2'!O10)</f>
        <v>33.333330000000004</v>
      </c>
    </row>
    <row r="11" spans="2:15" ht="30" customHeight="1" thickBot="1">
      <c r="B11" s="71"/>
      <c r="C11" s="71" t="s">
        <v>19</v>
      </c>
      <c r="D11" s="62">
        <f>100*(1-'[1]Tab BR 2'!D11)</f>
        <v>16.948890000000006</v>
      </c>
      <c r="E11" s="62">
        <f>100*(1-'[1]Tab BR 2'!E11)</f>
        <v>70</v>
      </c>
      <c r="F11" s="62">
        <f>100*(1-'[1]Tab BR 2'!F11)</f>
        <v>62.5</v>
      </c>
      <c r="G11" s="62">
        <f>100*(1-'[1]Tab BR 2'!G11)</f>
        <v>75</v>
      </c>
      <c r="H11" s="62">
        <f>100*(1-'[1]Tab BR 2'!H11)</f>
        <v>75</v>
      </c>
      <c r="I11" s="62">
        <f>100*(1-'[1]Tab BR 2'!I11)</f>
        <v>75</v>
      </c>
      <c r="J11" s="62">
        <f>100*(1-'[1]Tab BR 2'!J11)</f>
        <v>81.25</v>
      </c>
      <c r="K11" s="62">
        <f>100*(1-'[1]Tab BR 2'!K11)</f>
        <v>75</v>
      </c>
      <c r="L11" s="62">
        <f>100*(1-'[1]Tab BR 2'!L11)</f>
        <v>62.5</v>
      </c>
      <c r="M11" s="62">
        <f>100*(1-'[1]Tab BR 2'!M11)</f>
        <v>87.5</v>
      </c>
      <c r="N11" s="62">
        <f>100*(1-'[1]Tab BR 2'!N11)</f>
        <v>50</v>
      </c>
      <c r="O11" s="62">
        <f>100*(1-'[1]Tab BR 2'!O11)</f>
        <v>56.25</v>
      </c>
    </row>
    <row r="12" ht="13.5" thickTop="1">
      <c r="B12" t="s">
        <v>20</v>
      </c>
    </row>
  </sheetData>
  <mergeCells count="1">
    <mergeCell ref="B2:O2"/>
  </mergeCells>
  <printOptions horizontalCentered="1" verticalCentered="1"/>
  <pageMargins left="0.7874015748031497" right="0.7874015748031497" top="0.1968503937007874" bottom="0.1968503937007874" header="0.5118110236220472" footer="0.5118110236220472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RBARROS</dc:creator>
  <cp:keywords/>
  <dc:description/>
  <cp:lastModifiedBy>francisco.filho</cp:lastModifiedBy>
  <dcterms:created xsi:type="dcterms:W3CDTF">2005-08-18T14:14:25Z</dcterms:created>
  <dcterms:modified xsi:type="dcterms:W3CDTF">2005-09-16T19:00:34Z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-1473206909</vt:i4>
  </property>
  <property fmtid="{D5CDD505-2E9C-101B-9397-08002B2CF9AE}" pid="3" name="_EmailSubject">
    <vt:lpwstr>Atualizações no site - Urgente!</vt:lpwstr>
  </property>
  <property fmtid="{D5CDD505-2E9C-101B-9397-08002B2CF9AE}" pid="4" name="_AuthorEmail">
    <vt:lpwstr>francisco.filho@undp-povertycentre.org</vt:lpwstr>
  </property>
  <property fmtid="{D5CDD505-2E9C-101B-9397-08002B2CF9AE}" pid="5" name="_AuthorEmailDisplayName">
    <vt:lpwstr>Francisco Filho</vt:lpwstr>
  </property>
  <property fmtid="{D5CDD505-2E9C-101B-9397-08002B2CF9AE}" pid="6" name="_PreviousAdHocReviewCycleID">
    <vt:i4>-297107474</vt:i4>
  </property>
</Properties>
</file>